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ThisWorkbook"/>
  <bookViews>
    <workbookView xWindow="240" yWindow="15" windowWidth="11580" windowHeight="6540" activeTab="0"/>
  </bookViews>
  <sheets>
    <sheet name="adm.finc.A y P" sheetId="11" r:id="rId1"/>
    <sheet name="SERV.COR.Y DIRECCION" sheetId="15" r:id="rId2"/>
    <sheet name="Generacion Tecnologia Agropecua" sheetId="17" r:id="rId3"/>
    <sheet name="Gestion Adm.y Financ" sheetId="18" r:id="rId4"/>
    <sheet name="Hoja1" sheetId="12" r:id="rId5"/>
    <sheet name="Hoja2" sheetId="14" r:id="rId6"/>
  </sheets>
  <definedNames>
    <definedName name="_xlnm.Print_Area" localSheetId="2">'Generacion Tecnologia Agropecua'!$A$1:$O$204</definedName>
    <definedName name="_xlnm.Print_Area" localSheetId="3">'Gestion Adm.y Financ'!$A$1:$O$206</definedName>
    <definedName name="_xlnm.Print_Area" localSheetId="1">'SERV.COR.Y DIRECCION'!$A$1:$O$206</definedName>
  </definedNames>
  <calcPr calcId="171026"/>
</workbook>
</file>

<file path=xl/sharedStrings.xml><?xml version="1.0" encoding="utf-8"?>
<sst xmlns="http://schemas.openxmlformats.org/spreadsheetml/2006/main" count="240" uniqueCount="45">
  <si>
    <t>(1)</t>
  </si>
  <si>
    <t>EJECUCION PRESUPUESTARIA DEL GASTO</t>
  </si>
  <si>
    <t>FORMULARIO NO.2</t>
  </si>
  <si>
    <t>INSTITUCION: IDIAF</t>
  </si>
  <si>
    <t>REGISTRO  INTERNO DIGEPRES</t>
  </si>
  <si>
    <t>CODIGO:5132</t>
  </si>
  <si>
    <t>NUMERO:</t>
  </si>
  <si>
    <t>MES: ENERO</t>
  </si>
  <si>
    <t>HORA:</t>
  </si>
  <si>
    <t>AÑO:2017</t>
  </si>
  <si>
    <t>FECHA:</t>
  </si>
  <si>
    <t>Administración de Transferencias Activos Financieros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</si>
  <si>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</si>
  <si>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</si>
  <si>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</si>
  <si>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</si>
  <si>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</si>
  <si>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</si>
  <si>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</si>
  <si>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</si>
  <si>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</si>
  <si>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</si>
  <si>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</si>
  <si>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</si>
  <si>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</si>
  <si>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</si>
  <si>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TIPO</t>
  </si>
  <si>
    <t>OBJ.</t>
  </si>
  <si>
    <t>CUENTA</t>
  </si>
  <si>
    <t>SUBCTA</t>
  </si>
  <si>
    <t>(3)</t>
  </si>
  <si>
    <t>(4)</t>
  </si>
  <si>
    <t>(5)</t>
  </si>
  <si>
    <t>TOTAL</t>
  </si>
  <si>
    <t>AÑO: 2017</t>
  </si>
  <si>
    <t>SERVICIO COORDINACION Y DIRECCION</t>
  </si>
  <si>
    <t>SUB -TOTAL</t>
  </si>
  <si>
    <t>SERVICIO DIRECCION Y COORDINACION</t>
  </si>
  <si>
    <t xml:space="preserve">                                                           </t>
  </si>
  <si>
    <t>`</t>
  </si>
  <si>
    <t>GESTION ADM. Y FINANCIERA</t>
  </si>
  <si>
    <t>GESTION ADM.Y INANCIERA</t>
  </si>
  <si>
    <t>Gestion Administrativa y Financiera</t>
  </si>
  <si>
    <t>Gestion Administrativa y Finaciera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</si>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</sst>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2"/>
    </font>
    <font>
      <sz val="8"/>
      <color rgb="FF000000"/>
      <name val="Times New Roman"/>
      <family val="2"/>
    </font>
    <font>
      <b/>
      <sz val="8"/>
      <color rgb="FF000000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0" fontId="1" fillId="0" borderId="5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9" xfId="0" applyFont="1" applyBorder="1"/>
    <xf numFmtId="0" fontId="4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4" fillId="0" borderId="12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/>
    <xf numFmtId="43" fontId="4" fillId="0" borderId="12" xfId="0" applyNumberFormat="1" applyFont="1" applyBorder="1"/>
    <xf numFmtId="0" fontId="1" fillId="0" borderId="12" xfId="0" applyFont="1" applyBorder="1"/>
    <xf numFmtId="0" fontId="4" fillId="0" borderId="12" xfId="0" applyFont="1" applyBorder="1"/>
    <xf numFmtId="43" fontId="1" fillId="0" borderId="12" xfId="20" applyFont="1" applyBorder="1"/>
    <xf numFmtId="43" fontId="4" fillId="0" borderId="12" xfId="20" applyFont="1" applyBorder="1"/>
    <xf numFmtId="0" fontId="1" fillId="0" borderId="6" xfId="0" applyFont="1" applyBorder="1"/>
    <xf numFmtId="0" fontId="1" fillId="0" borderId="15" xfId="0" applyFont="1" applyBorder="1"/>
    <xf numFmtId="0" fontId="1" fillId="0" borderId="16" xfId="0" applyFont="1" applyBorder="1"/>
    <xf numFmtId="43" fontId="4" fillId="0" borderId="15" xfId="0" applyNumberFormat="1" applyFont="1" applyBorder="1"/>
    <xf numFmtId="0" fontId="1" fillId="0" borderId="12" xfId="0" applyFont="1" applyFill="1" applyBorder="1"/>
    <xf numFmtId="0" fontId="6" fillId="0" borderId="0" xfId="0" applyFont="1" applyBorder="1"/>
    <xf numFmtId="43" fontId="5" fillId="0" borderId="12" xfId="0" applyNumberFormat="1" applyFont="1" applyBorder="1"/>
    <xf numFmtId="0" fontId="5" fillId="0" borderId="0" xfId="0" applyFont="1" applyBorder="1"/>
    <xf numFmtId="43" fontId="5" fillId="0" borderId="12" xfId="20" applyFont="1" applyFill="1" applyBorder="1"/>
    <xf numFmtId="0" fontId="0" fillId="0" borderId="0" xfId="0" applyBorder="1"/>
    <xf numFmtId="0" fontId="1" fillId="0" borderId="2" xfId="0" applyFont="1" applyBorder="1"/>
    <xf numFmtId="43" fontId="4" fillId="0" borderId="6" xfId="0" applyNumberFormat="1" applyFont="1" applyBorder="1"/>
    <xf numFmtId="43" fontId="1" fillId="0" borderId="6" xfId="0" applyNumberFormat="1" applyFont="1" applyBorder="1"/>
    <xf numFmtId="43" fontId="1" fillId="0" borderId="6" xfId="20" applyFont="1" applyBorder="1"/>
    <xf numFmtId="43" fontId="4" fillId="0" borderId="6" xfId="20" applyFont="1" applyBorder="1"/>
    <xf numFmtId="49" fontId="4" fillId="0" borderId="17" xfId="0" applyNumberFormat="1" applyFont="1" applyBorder="1" applyAlignment="1">
      <alignment horizontal="center"/>
    </xf>
    <xf numFmtId="43" fontId="4" fillId="0" borderId="18" xfId="0" applyNumberFormat="1" applyFont="1" applyBorder="1"/>
    <xf numFmtId="43" fontId="6" fillId="0" borderId="19" xfId="20" applyFont="1" applyBorder="1"/>
    <xf numFmtId="0" fontId="0" fillId="0" borderId="6" xfId="0" applyBorder="1"/>
    <xf numFmtId="0" fontId="0" fillId="0" borderId="0" xfId="0" applyFill="1"/>
    <xf numFmtId="0" fontId="0" fillId="0" borderId="6" xfId="0" applyFill="1" applyBorder="1"/>
    <xf numFmtId="0" fontId="0" fillId="0" borderId="0" xfId="0" applyFill="1" applyBorder="1"/>
    <xf numFmtId="0" fontId="0" fillId="0" borderId="6" xfId="0" applyFont="1" applyFill="1" applyBorder="1"/>
    <xf numFmtId="43" fontId="5" fillId="0" borderId="19" xfId="20" applyFont="1" applyFill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4" xfId="0" applyFont="1" applyFill="1" applyBorder="1"/>
    <xf numFmtId="0" fontId="7" fillId="0" borderId="14" xfId="0" applyFont="1" applyFill="1" applyBorder="1"/>
    <xf numFmtId="0" fontId="8" fillId="0" borderId="0" xfId="0" applyFont="1" applyFill="1" applyBorder="1"/>
    <xf numFmtId="43" fontId="7" fillId="0" borderId="12" xfId="0" applyNumberFormat="1" applyFont="1" applyFill="1" applyBorder="1"/>
    <xf numFmtId="0" fontId="8" fillId="0" borderId="12" xfId="0" applyFont="1" applyFill="1" applyBorder="1"/>
    <xf numFmtId="0" fontId="7" fillId="0" borderId="12" xfId="0" applyFont="1" applyFill="1" applyBorder="1"/>
    <xf numFmtId="43" fontId="8" fillId="0" borderId="12" xfId="20" applyFont="1" applyFill="1" applyBorder="1"/>
    <xf numFmtId="43" fontId="8" fillId="0" borderId="19" xfId="20" applyFont="1" applyFill="1" applyBorder="1"/>
    <xf numFmtId="0" fontId="7" fillId="0" borderId="0" xfId="0" applyFont="1" applyFill="1" applyBorder="1"/>
    <xf numFmtId="43" fontId="7" fillId="0" borderId="12" xfId="20" applyFont="1" applyFill="1" applyBorder="1"/>
    <xf numFmtId="43" fontId="7" fillId="0" borderId="19" xfId="20" applyFont="1" applyFill="1" applyBorder="1"/>
    <xf numFmtId="43" fontId="8" fillId="0" borderId="12" xfId="0" applyNumberFormat="1" applyFont="1" applyFill="1" applyBorder="1"/>
    <xf numFmtId="43" fontId="8" fillId="0" borderId="19" xfId="0" applyNumberFormat="1" applyFont="1" applyFill="1" applyBorder="1"/>
    <xf numFmtId="0" fontId="8" fillId="0" borderId="15" xfId="0" applyFont="1" applyFill="1" applyBorder="1"/>
    <xf numFmtId="43" fontId="7" fillId="0" borderId="15" xfId="0" applyNumberFormat="1" applyFont="1" applyFill="1" applyBorder="1"/>
    <xf numFmtId="43" fontId="8" fillId="0" borderId="6" xfId="20" applyFont="1" applyFill="1" applyBorder="1"/>
    <xf numFmtId="0" fontId="8" fillId="0" borderId="6" xfId="0" applyFont="1" applyFill="1" applyBorder="1"/>
    <xf numFmtId="0" fontId="10" fillId="0" borderId="0" xfId="0" applyFont="1"/>
    <xf numFmtId="0" fontId="10" fillId="0" borderId="0" xfId="0" applyFont="1" applyFill="1" applyBorder="1"/>
    <xf numFmtId="43" fontId="9" fillId="0" borderId="12" xfId="0" applyNumberFormat="1" applyFont="1" applyFill="1" applyBorder="1"/>
    <xf numFmtId="0" fontId="10" fillId="0" borderId="12" xfId="0" applyFont="1" applyFill="1" applyBorder="1"/>
    <xf numFmtId="0" fontId="9" fillId="0" borderId="12" xfId="0" applyFont="1" applyFill="1" applyBorder="1"/>
    <xf numFmtId="0" fontId="12" fillId="0" borderId="3" xfId="0" applyFont="1" applyBorder="1"/>
    <xf numFmtId="0" fontId="12" fillId="0" borderId="0" xfId="0" applyFont="1" applyBorder="1"/>
    <xf numFmtId="0" fontId="12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1" xfId="0" applyFont="1" applyBorder="1"/>
    <xf numFmtId="0" fontId="11" fillId="0" borderId="7" xfId="0" applyFont="1" applyBorder="1"/>
    <xf numFmtId="0" fontId="11" fillId="0" borderId="5" xfId="0" applyFont="1" applyBorder="1"/>
    <xf numFmtId="0" fontId="11" fillId="0" borderId="9" xfId="0" applyFont="1" applyBorder="1"/>
    <xf numFmtId="0" fontId="12" fillId="0" borderId="9" xfId="0" applyFont="1" applyBorder="1"/>
    <xf numFmtId="0" fontId="11" fillId="0" borderId="2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0" xfId="0" applyFont="1"/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0" fontId="11" fillId="0" borderId="20" xfId="0" applyFont="1" applyFill="1" applyBorder="1"/>
    <xf numFmtId="49" fontId="11" fillId="0" borderId="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2" xfId="0" applyFont="1" applyFill="1" applyBorder="1"/>
    <xf numFmtId="0" fontId="11" fillId="0" borderId="0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43" fontId="12" fillId="0" borderId="0" xfId="20" applyFont="1" applyFill="1" applyBorder="1"/>
    <xf numFmtId="0" fontId="12" fillId="0" borderId="23" xfId="0" applyFont="1" applyFill="1" applyBorder="1"/>
    <xf numFmtId="0" fontId="1" fillId="0" borderId="14" xfId="0" applyFont="1" applyFill="1" applyBorder="1"/>
    <xf numFmtId="0" fontId="4" fillId="0" borderId="12" xfId="0" applyFont="1" applyFill="1" applyBorder="1"/>
    <xf numFmtId="43" fontId="6" fillId="0" borderId="0" xfId="20" applyFont="1" applyBorder="1"/>
    <xf numFmtId="0" fontId="0" fillId="0" borderId="0" xfId="0" applyFont="1"/>
    <xf numFmtId="0" fontId="12" fillId="0" borderId="3" xfId="0" applyFont="1" applyFill="1" applyBorder="1"/>
    <xf numFmtId="0" fontId="12" fillId="0" borderId="5" xfId="0" applyFont="1" applyFill="1" applyBorder="1"/>
    <xf numFmtId="0" fontId="11" fillId="0" borderId="3" xfId="0" applyFont="1" applyFill="1" applyBorder="1"/>
    <xf numFmtId="0" fontId="11" fillId="0" borderId="6" xfId="0" applyFont="1" applyFill="1" applyBorder="1"/>
    <xf numFmtId="0" fontId="11" fillId="0" borderId="1" xfId="0" applyFont="1" applyFill="1" applyBorder="1"/>
    <xf numFmtId="0" fontId="11" fillId="0" borderId="7" xfId="0" applyFont="1" applyFill="1" applyBorder="1"/>
    <xf numFmtId="0" fontId="11" fillId="0" borderId="5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12" fillId="0" borderId="9" xfId="0" applyFont="1" applyFill="1" applyBorder="1"/>
    <xf numFmtId="0" fontId="11" fillId="0" borderId="2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49" fontId="11" fillId="0" borderId="13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9" xfId="0" applyFont="1" applyBorder="1"/>
    <xf numFmtId="0" fontId="1" fillId="0" borderId="6" xfId="0" applyFont="1" applyFill="1" applyBorder="1"/>
    <xf numFmtId="0" fontId="7" fillId="0" borderId="6" xfId="0" applyFont="1" applyFill="1" applyBorder="1"/>
    <xf numFmtId="43" fontId="8" fillId="0" borderId="6" xfId="0" applyNumberFormat="1" applyFont="1" applyFill="1" applyBorder="1"/>
    <xf numFmtId="43" fontId="7" fillId="0" borderId="6" xfId="20" applyFont="1" applyFill="1" applyBorder="1"/>
    <xf numFmtId="43" fontId="7" fillId="0" borderId="6" xfId="0" applyNumberFormat="1" applyFont="1" applyFill="1" applyBorder="1"/>
    <xf numFmtId="43" fontId="8" fillId="0" borderId="0" xfId="20" applyFont="1" applyFill="1" applyBorder="1"/>
    <xf numFmtId="0" fontId="8" fillId="0" borderId="16" xfId="0" applyFont="1" applyFill="1" applyBorder="1"/>
    <xf numFmtId="0" fontId="10" fillId="0" borderId="24" xfId="0" applyFont="1" applyFill="1" applyBorder="1"/>
    <xf numFmtId="0" fontId="10" fillId="0" borderId="0" xfId="0" applyFont="1" applyFill="1"/>
    <xf numFmtId="43" fontId="1" fillId="0" borderId="6" xfId="0" applyNumberFormat="1" applyFont="1" applyFill="1" applyBorder="1"/>
    <xf numFmtId="43" fontId="1" fillId="0" borderId="12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1" fillId="0" borderId="19" xfId="0" applyFont="1" applyBorder="1"/>
    <xf numFmtId="0" fontId="4" fillId="0" borderId="25" xfId="0" applyFont="1" applyBorder="1" applyAlignment="1">
      <alignment horizontal="center"/>
    </xf>
    <xf numFmtId="0" fontId="4" fillId="0" borderId="19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76200</xdr:rowOff>
    </xdr:from>
    <xdr:to>
      <xdr:col>7</xdr:col>
      <xdr:colOff>19050</xdr:colOff>
      <xdr:row>94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5346025"/>
          <a:ext cx="39147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89</xdr:row>
      <xdr:rowOff>95250</xdr:rowOff>
    </xdr:from>
    <xdr:to>
      <xdr:col>14</xdr:col>
      <xdr:colOff>1266825</xdr:colOff>
      <xdr:row>94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76950" y="25365075"/>
          <a:ext cx="47053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19050</xdr:colOff>
      <xdr:row>205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54854475"/>
          <a:ext cx="39147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200</xdr:row>
      <xdr:rowOff>95250</xdr:rowOff>
    </xdr:from>
    <xdr:to>
      <xdr:col>14</xdr:col>
      <xdr:colOff>1266825</xdr:colOff>
      <xdr:row>205</xdr:row>
      <xdr:rowOff>76200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76950" y="54873525"/>
          <a:ext cx="47053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012900"/>
          <a:ext cx="39147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76950" y="27031950"/>
          <a:ext cx="47053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55016400"/>
          <a:ext cx="39147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76950" y="55035450"/>
          <a:ext cx="47053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76200</xdr:rowOff>
    </xdr:from>
    <xdr:to>
      <xdr:col>7</xdr:col>
      <xdr:colOff>19050</xdr:colOff>
      <xdr:row>96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5936575"/>
          <a:ext cx="39147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91</xdr:row>
      <xdr:rowOff>95250</xdr:rowOff>
    </xdr:from>
    <xdr:to>
      <xdr:col>14</xdr:col>
      <xdr:colOff>1266825</xdr:colOff>
      <xdr:row>96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76950" y="25955625"/>
          <a:ext cx="47053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19050</xdr:colOff>
      <xdr:row>205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55711725"/>
          <a:ext cx="39147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Responsable del Registro</a:t>
          </a: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es-D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y     Sello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114300</xdr:colOff>
      <xdr:row>200</xdr:row>
      <xdr:rowOff>95250</xdr:rowOff>
    </xdr:from>
    <xdr:to>
      <xdr:col>14</xdr:col>
      <xdr:colOff>1266825</xdr:colOff>
      <xdr:row>205</xdr:row>
      <xdr:rowOff>76200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76950" y="55730775"/>
          <a:ext cx="47053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DO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Firma  Responsable y Sello de la Institución </a:t>
          </a: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 topLeftCell="A1">
      <selection activeCell="N34" sqref="N34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  <col min="17" max="256" width="11.421875" style="0" customWidth="1"/>
  </cols>
  <sheetData>
    <row r="1" spans="1:17" ht="12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54"/>
      <c r="Q1" s="4"/>
    </row>
    <row r="2" spans="1:17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4"/>
    </row>
    <row r="3" spans="1:17" ht="18">
      <c r="A3" s="165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7"/>
      <c r="Q3" s="4"/>
    </row>
    <row r="4" spans="1:17" ht="18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71" t="s">
        <v>2</v>
      </c>
      <c r="O4" s="172"/>
      <c r="P4" s="7"/>
      <c r="Q4" s="4"/>
    </row>
    <row r="5" spans="1:17" ht="18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7"/>
      <c r="Q5" s="4"/>
    </row>
    <row r="6" spans="1:17" ht="18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"/>
      <c r="P6" s="1"/>
      <c r="Q6" s="4"/>
    </row>
    <row r="7" spans="1:17" ht="18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/>
      <c r="N7" s="175" t="s">
        <v>4</v>
      </c>
      <c r="O7" s="176"/>
      <c r="P7" s="8"/>
      <c r="Q7" s="4"/>
    </row>
    <row r="8" spans="1:17" ht="18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"/>
      <c r="N8" s="14" t="s">
        <v>6</v>
      </c>
      <c r="O8" s="15"/>
      <c r="P8" s="1"/>
      <c r="Q8" s="4"/>
    </row>
    <row r="9" spans="1:17" ht="18">
      <c r="A9" s="1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/>
      <c r="N9" s="14" t="s">
        <v>8</v>
      </c>
      <c r="O9" s="15"/>
      <c r="P9" s="1"/>
      <c r="Q9" s="4"/>
    </row>
    <row r="10" spans="1:17" ht="18">
      <c r="A10" s="12" t="s">
        <v>9</v>
      </c>
      <c r="B10" s="13"/>
      <c r="C10" s="13"/>
      <c r="D10" s="13"/>
      <c r="E10" s="3"/>
      <c r="F10" s="3"/>
      <c r="G10" s="3"/>
      <c r="H10" s="3"/>
      <c r="I10" s="3"/>
      <c r="J10" s="3"/>
      <c r="K10" s="3"/>
      <c r="L10" s="3"/>
      <c r="M10" s="3"/>
      <c r="N10" s="16" t="s">
        <v>10</v>
      </c>
      <c r="O10" s="17"/>
      <c r="P10" s="9"/>
      <c r="Q10" s="4"/>
    </row>
    <row r="11" spans="1:17" ht="18.75" thickBot="1">
      <c r="A11" s="18" t="s">
        <v>11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21"/>
      <c r="P11" s="2"/>
      <c r="Q11" s="4"/>
    </row>
    <row r="12" spans="1:17" ht="18.75" thickBo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0"/>
      <c r="O12" s="22"/>
      <c r="Q12" s="4"/>
    </row>
    <row r="13" spans="1:17" ht="18">
      <c r="A13" s="173" t="s">
        <v>12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74"/>
      <c r="M13" s="163" t="s">
        <v>13</v>
      </c>
      <c r="N13" s="163"/>
      <c r="O13" s="164"/>
      <c r="Q13" s="4"/>
    </row>
    <row r="14" spans="1:17" ht="18">
      <c r="A14" s="177" t="s">
        <v>14</v>
      </c>
      <c r="B14" s="178"/>
      <c r="C14" s="177"/>
      <c r="D14" s="177"/>
      <c r="E14" s="177"/>
      <c r="F14" s="177"/>
      <c r="G14" s="177"/>
      <c r="H14" s="177"/>
      <c r="I14" s="177"/>
      <c r="J14" s="179" t="s">
        <v>15</v>
      </c>
      <c r="K14" s="180"/>
      <c r="L14" s="181"/>
      <c r="M14" s="152" t="s">
        <v>16</v>
      </c>
      <c r="N14" s="25" t="s">
        <v>17</v>
      </c>
      <c r="O14" s="153" t="s">
        <v>18</v>
      </c>
      <c r="Q14" s="4"/>
    </row>
    <row r="15" spans="1:15" ht="90.75" thickBot="1">
      <c r="A15" s="146" t="s">
        <v>19</v>
      </c>
      <c r="B15" s="147" t="s">
        <v>20</v>
      </c>
      <c r="C15" s="146" t="s">
        <v>21</v>
      </c>
      <c r="D15" s="146" t="s">
        <v>22</v>
      </c>
      <c r="E15" s="146" t="s">
        <v>23</v>
      </c>
      <c r="F15" s="146" t="s">
        <v>24</v>
      </c>
      <c r="G15" s="146" t="s">
        <v>25</v>
      </c>
      <c r="H15" s="149" t="s">
        <v>26</v>
      </c>
      <c r="I15" s="28"/>
      <c r="J15" s="146" t="s">
        <v>27</v>
      </c>
      <c r="K15" s="28" t="s">
        <v>28</v>
      </c>
      <c r="L15" s="28" t="s">
        <v>29</v>
      </c>
      <c r="M15" s="26" t="s">
        <v>30</v>
      </c>
      <c r="N15" s="27" t="s">
        <v>31</v>
      </c>
      <c r="O15" s="49" t="s">
        <v>32</v>
      </c>
    </row>
    <row r="16" spans="1:17" ht="18">
      <c r="A16" s="148">
        <v>98</v>
      </c>
      <c r="B16" s="30"/>
      <c r="C16" s="30"/>
      <c r="D16" s="30"/>
      <c r="E16" s="30"/>
      <c r="F16" s="30"/>
      <c r="G16" s="30"/>
      <c r="H16" s="30">
        <v>3</v>
      </c>
      <c r="I16" s="3"/>
      <c r="J16" s="150">
        <v>2</v>
      </c>
      <c r="K16" s="31"/>
      <c r="L16" s="31"/>
      <c r="M16" s="13"/>
      <c r="N16" s="45">
        <f>N17</f>
        <v>100000</v>
      </c>
      <c r="O16" s="50">
        <f>O18</f>
        <v>0</v>
      </c>
      <c r="P16" s="43"/>
      <c r="Q16" s="43"/>
    </row>
    <row r="17" spans="1:17" ht="18">
      <c r="A17" s="30"/>
      <c r="B17" s="30"/>
      <c r="C17" s="30"/>
      <c r="D17" s="30"/>
      <c r="E17" s="30"/>
      <c r="F17" s="30"/>
      <c r="G17" s="30"/>
      <c r="H17" s="30">
        <v>3</v>
      </c>
      <c r="I17" s="148"/>
      <c r="J17" s="31">
        <v>2</v>
      </c>
      <c r="K17" s="31">
        <v>2</v>
      </c>
      <c r="L17" s="31"/>
      <c r="M17" s="13"/>
      <c r="N17" s="45">
        <f>N18</f>
        <v>100000</v>
      </c>
      <c r="O17" s="29">
        <f>O18</f>
        <v>0</v>
      </c>
      <c r="P17" s="43"/>
      <c r="Q17" s="43"/>
    </row>
    <row r="18" spans="1:17" ht="18">
      <c r="A18" s="30"/>
      <c r="B18" s="30"/>
      <c r="C18" s="30"/>
      <c r="D18" s="30"/>
      <c r="E18" s="30"/>
      <c r="F18" s="30"/>
      <c r="G18" s="30"/>
      <c r="H18" s="30">
        <v>3</v>
      </c>
      <c r="I18" s="30"/>
      <c r="J18" s="31">
        <v>2</v>
      </c>
      <c r="K18" s="31">
        <v>2</v>
      </c>
      <c r="L18" s="31">
        <v>1</v>
      </c>
      <c r="M18" s="13">
        <v>1</v>
      </c>
      <c r="N18" s="144">
        <v>100000</v>
      </c>
      <c r="O18" s="145">
        <v>0</v>
      </c>
      <c r="P18" s="43"/>
      <c r="Q18" s="43"/>
    </row>
    <row r="19" spans="1:17" ht="18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  <c r="N19" s="46">
        <v>0</v>
      </c>
      <c r="O19" s="29"/>
      <c r="P19" s="43"/>
      <c r="Q19" s="43"/>
    </row>
    <row r="20" spans="1:17" ht="18">
      <c r="A20" s="30"/>
      <c r="B20" s="30"/>
      <c r="C20" s="30"/>
      <c r="D20" s="30"/>
      <c r="E20" s="30"/>
      <c r="F20" s="30"/>
      <c r="G20" s="30"/>
      <c r="H20" s="30"/>
      <c r="I20" s="30"/>
      <c r="J20" s="31"/>
      <c r="K20" s="31"/>
      <c r="L20" s="31"/>
      <c r="M20" s="13"/>
      <c r="N20" s="45"/>
      <c r="O20" s="29">
        <f>O22+O23+O24</f>
        <v>0</v>
      </c>
      <c r="P20" s="43"/>
      <c r="Q20" s="43"/>
    </row>
    <row r="21" spans="1:17" ht="18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  <c r="N21" s="46"/>
      <c r="O21" s="29"/>
      <c r="P21" s="43"/>
      <c r="Q21" s="43"/>
    </row>
    <row r="22" spans="1:17" ht="1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  <c r="N22" s="47">
        <v>0</v>
      </c>
      <c r="O22" s="32">
        <v>0</v>
      </c>
      <c r="P22" s="43"/>
      <c r="Q22" s="43"/>
    </row>
    <row r="23" spans="1:17" ht="18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  <c r="N23" s="47">
        <v>0</v>
      </c>
      <c r="O23" s="32">
        <v>0</v>
      </c>
      <c r="P23" s="43"/>
      <c r="Q23" s="43"/>
    </row>
    <row r="24" spans="1:17" ht="18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  <c r="N24" s="47">
        <v>0</v>
      </c>
      <c r="O24" s="32">
        <v>0</v>
      </c>
      <c r="P24" s="43"/>
      <c r="Q24" s="43"/>
    </row>
    <row r="25" spans="1:17" ht="18">
      <c r="A25" s="30"/>
      <c r="B25" s="30"/>
      <c r="C25" s="30"/>
      <c r="D25" s="30"/>
      <c r="E25" s="30"/>
      <c r="F25" s="30"/>
      <c r="G25" s="30"/>
      <c r="H25" s="30">
        <v>4</v>
      </c>
      <c r="I25" s="30"/>
      <c r="J25" s="31">
        <v>1</v>
      </c>
      <c r="K25" s="31"/>
      <c r="L25" s="31"/>
      <c r="M25" s="13"/>
      <c r="N25" s="48">
        <f>N26+N27</f>
        <v>0</v>
      </c>
      <c r="O25" s="33">
        <f>O26</f>
        <v>0</v>
      </c>
      <c r="P25" s="43"/>
      <c r="Q25" s="43"/>
    </row>
    <row r="26" spans="1:17" ht="18">
      <c r="A26" s="30"/>
      <c r="B26" s="30"/>
      <c r="C26" s="30"/>
      <c r="D26" s="30"/>
      <c r="E26" s="30"/>
      <c r="F26" s="30"/>
      <c r="G26" s="30"/>
      <c r="H26" s="30">
        <v>4</v>
      </c>
      <c r="I26" s="30"/>
      <c r="J26" s="30">
        <v>1</v>
      </c>
      <c r="K26" s="30">
        <v>1</v>
      </c>
      <c r="L26" s="30">
        <v>1</v>
      </c>
      <c r="M26" s="3">
        <v>1</v>
      </c>
      <c r="N26" s="47">
        <v>0</v>
      </c>
      <c r="O26" s="32">
        <v>0</v>
      </c>
      <c r="P26" s="43"/>
      <c r="Q26" s="43"/>
    </row>
    <row r="27" spans="1:17" ht="18">
      <c r="A27" s="30">
        <v>99</v>
      </c>
      <c r="B27" s="30"/>
      <c r="C27" s="30"/>
      <c r="D27" s="30"/>
      <c r="E27" s="30"/>
      <c r="F27" s="30"/>
      <c r="G27" s="30">
        <v>100</v>
      </c>
      <c r="H27" s="30">
        <v>4</v>
      </c>
      <c r="I27" s="30"/>
      <c r="J27" s="31">
        <v>1</v>
      </c>
      <c r="K27" s="30">
        <v>1</v>
      </c>
      <c r="L27" s="30">
        <v>1</v>
      </c>
      <c r="M27" s="3">
        <v>1</v>
      </c>
      <c r="N27" s="47">
        <v>0</v>
      </c>
      <c r="O27" s="33">
        <v>0</v>
      </c>
      <c r="P27" s="43"/>
      <c r="Q27" s="43"/>
    </row>
    <row r="28" spans="1:17" ht="18">
      <c r="A28" s="30"/>
      <c r="B28" s="30"/>
      <c r="C28" s="30"/>
      <c r="D28" s="30"/>
      <c r="E28" s="30"/>
      <c r="F28" s="30"/>
      <c r="G28" s="30"/>
      <c r="H28" s="30"/>
      <c r="I28" s="30"/>
      <c r="J28" s="31"/>
      <c r="K28" s="31"/>
      <c r="L28" s="30"/>
      <c r="M28" s="3"/>
      <c r="N28" s="48"/>
      <c r="O28" s="33"/>
      <c r="P28" s="43"/>
      <c r="Q28" s="43"/>
    </row>
    <row r="29" spans="1:17" ht="18">
      <c r="A29" s="30"/>
      <c r="B29" s="30"/>
      <c r="C29" s="30"/>
      <c r="D29" s="30"/>
      <c r="E29" s="30"/>
      <c r="F29" s="30"/>
      <c r="G29" s="30"/>
      <c r="H29" s="30"/>
      <c r="I29" s="30"/>
      <c r="J29" s="31"/>
      <c r="K29" s="31"/>
      <c r="L29" s="30"/>
      <c r="M29" s="3"/>
      <c r="N29" s="48"/>
      <c r="O29" s="33"/>
      <c r="P29" s="43"/>
      <c r="Q29" s="43"/>
    </row>
    <row r="30" spans="1:17" ht="18">
      <c r="A30" s="30"/>
      <c r="B30" s="30"/>
      <c r="C30" s="30"/>
      <c r="D30" s="30"/>
      <c r="E30" s="30"/>
      <c r="F30" s="30"/>
      <c r="G30" s="30"/>
      <c r="H30" s="31">
        <v>4</v>
      </c>
      <c r="I30" s="30"/>
      <c r="J30" s="31">
        <v>2</v>
      </c>
      <c r="K30" s="31"/>
      <c r="L30" s="30"/>
      <c r="M30" s="3"/>
      <c r="N30" s="48">
        <f>N31</f>
        <v>7403704</v>
      </c>
      <c r="O30" s="48">
        <f>O31</f>
        <v>8632943</v>
      </c>
      <c r="P30" s="43"/>
      <c r="Q30" s="43"/>
    </row>
    <row r="31" spans="1:17" ht="18">
      <c r="A31" s="30"/>
      <c r="B31" s="30"/>
      <c r="C31" s="30"/>
      <c r="D31" s="30"/>
      <c r="E31" s="30"/>
      <c r="F31" s="30"/>
      <c r="G31" s="30"/>
      <c r="H31" s="30">
        <v>4</v>
      </c>
      <c r="I31" s="30"/>
      <c r="J31" s="31">
        <v>2</v>
      </c>
      <c r="K31" s="31">
        <v>1</v>
      </c>
      <c r="L31" s="30"/>
      <c r="M31" s="3"/>
      <c r="N31" s="48">
        <f>N32+N33</f>
        <v>7403704</v>
      </c>
      <c r="O31" s="48">
        <f>O32+O33+O34</f>
        <v>8632943</v>
      </c>
      <c r="P31" s="43"/>
      <c r="Q31" s="43"/>
    </row>
    <row r="32" spans="1:17" ht="18">
      <c r="A32" s="30"/>
      <c r="B32" s="30"/>
      <c r="C32" s="30"/>
      <c r="D32" s="30"/>
      <c r="E32" s="30"/>
      <c r="F32" s="30"/>
      <c r="G32" s="30">
        <v>100</v>
      </c>
      <c r="H32" s="30">
        <v>4</v>
      </c>
      <c r="I32" s="30"/>
      <c r="J32" s="30">
        <v>2</v>
      </c>
      <c r="K32" s="30">
        <v>1</v>
      </c>
      <c r="L32" s="30">
        <v>1</v>
      </c>
      <c r="M32" s="3">
        <v>1</v>
      </c>
      <c r="N32" s="47">
        <v>0</v>
      </c>
      <c r="O32" s="32">
        <v>0</v>
      </c>
      <c r="P32" s="43"/>
      <c r="Q32" s="43"/>
    </row>
    <row r="33" spans="1:17" ht="18">
      <c r="A33" s="30"/>
      <c r="B33" s="30"/>
      <c r="C33" s="30"/>
      <c r="D33" s="30"/>
      <c r="E33" s="30"/>
      <c r="F33" s="30">
        <v>331</v>
      </c>
      <c r="G33" s="30"/>
      <c r="H33" s="30">
        <v>4</v>
      </c>
      <c r="I33" s="30"/>
      <c r="J33" s="30">
        <v>2</v>
      </c>
      <c r="K33" s="30">
        <v>1</v>
      </c>
      <c r="L33" s="30">
        <v>1</v>
      </c>
      <c r="M33" s="3">
        <v>1</v>
      </c>
      <c r="N33" s="47">
        <v>7403704</v>
      </c>
      <c r="O33" s="32">
        <v>8632943</v>
      </c>
      <c r="P33" s="43"/>
      <c r="Q33" s="43"/>
    </row>
    <row r="34" spans="1:17" ht="18">
      <c r="A34" s="30">
        <v>96</v>
      </c>
      <c r="B34" s="34"/>
      <c r="C34" s="34"/>
      <c r="D34" s="30"/>
      <c r="E34" s="34"/>
      <c r="F34" s="34"/>
      <c r="G34" s="34"/>
      <c r="H34" s="30">
        <v>4</v>
      </c>
      <c r="I34" s="30"/>
      <c r="J34" s="31">
        <v>2</v>
      </c>
      <c r="K34" s="31">
        <v>1</v>
      </c>
      <c r="L34" s="30">
        <v>1</v>
      </c>
      <c r="M34" s="3">
        <v>1</v>
      </c>
      <c r="N34" s="48">
        <v>0</v>
      </c>
      <c r="O34" s="33">
        <v>0</v>
      </c>
      <c r="P34" s="43"/>
      <c r="Q34" s="43"/>
    </row>
    <row r="35" spans="1:16" ht="18.75" thickBot="1">
      <c r="A35" s="35"/>
      <c r="B35" s="36"/>
      <c r="C35" s="36"/>
      <c r="D35" s="35"/>
      <c r="E35" s="36"/>
      <c r="F35" s="36"/>
      <c r="G35" s="36"/>
      <c r="H35" s="162" t="s">
        <v>33</v>
      </c>
      <c r="I35" s="162"/>
      <c r="J35" s="162"/>
      <c r="K35" s="162"/>
      <c r="L35" s="162"/>
      <c r="M35" s="35"/>
      <c r="N35" s="37">
        <f>N16+N25+N30</f>
        <v>7503704</v>
      </c>
      <c r="O35" s="37">
        <f>O16+O27+O30</f>
        <v>8632943</v>
      </c>
      <c r="P35" s="44"/>
    </row>
    <row r="36" spans="1:16" ht="18.75" thickTop="1">
      <c r="A36" s="3"/>
      <c r="B36" s="3"/>
      <c r="C36" s="3"/>
      <c r="D36" s="3"/>
      <c r="E36" s="3"/>
      <c r="F36" s="3"/>
      <c r="G36" s="3"/>
      <c r="H36" s="152"/>
      <c r="I36" s="152"/>
      <c r="J36" s="152"/>
      <c r="K36" s="152"/>
      <c r="L36" s="152"/>
      <c r="M36" s="3"/>
      <c r="N36" s="3"/>
      <c r="O36" s="3"/>
      <c r="P36" s="3"/>
    </row>
    <row r="37" spans="1:15" ht="18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view="pageBreakPreview" zoomScale="75" zoomScaleSheetLayoutView="75" workbookViewId="0" topLeftCell="A183">
      <selection activeCell="N46" sqref="N46"/>
    </sheetView>
  </sheetViews>
  <sheetFormatPr defaultColWidth="9.14062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256" width="11.421875" style="0" customWidth="1"/>
  </cols>
  <sheetData>
    <row r="1" spans="1:17" ht="12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54"/>
      <c r="Q1" s="4"/>
    </row>
    <row r="2" spans="1:17" ht="2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 s="4"/>
    </row>
    <row r="3" spans="1:17" ht="15.75">
      <c r="A3" s="182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7"/>
      <c r="Q3" s="4"/>
    </row>
    <row r="4" spans="1:17" ht="15.7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85" t="s">
        <v>2</v>
      </c>
      <c r="O4" s="186"/>
      <c r="P4" s="7"/>
      <c r="Q4" s="4"/>
    </row>
    <row r="5" spans="1:17" ht="15.7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7"/>
      <c r="Q5" s="4"/>
    </row>
    <row r="6" spans="1:17" ht="1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1"/>
      <c r="Q6" s="4"/>
    </row>
    <row r="7" spans="1:17" ht="20.25">
      <c r="A7" s="131" t="s">
        <v>3</v>
      </c>
      <c r="B7" s="41"/>
      <c r="C7" s="41"/>
      <c r="D7" s="41"/>
      <c r="E7" s="41"/>
      <c r="F7" s="87"/>
      <c r="G7" s="87"/>
      <c r="H7" s="87"/>
      <c r="I7" s="87"/>
      <c r="J7" s="87"/>
      <c r="K7" s="87"/>
      <c r="L7" s="87"/>
      <c r="M7" s="85"/>
      <c r="N7" s="187" t="s">
        <v>4</v>
      </c>
      <c r="O7" s="188"/>
      <c r="P7" s="8"/>
      <c r="Q7" s="4"/>
    </row>
    <row r="8" spans="1:17" ht="20.25">
      <c r="A8" s="131" t="s">
        <v>5</v>
      </c>
      <c r="B8" s="41"/>
      <c r="C8" s="41"/>
      <c r="D8" s="41"/>
      <c r="E8" s="41"/>
      <c r="F8" s="87"/>
      <c r="G8" s="87"/>
      <c r="H8" s="87"/>
      <c r="I8" s="87"/>
      <c r="J8" s="87"/>
      <c r="K8" s="87"/>
      <c r="L8" s="87"/>
      <c r="M8" s="85"/>
      <c r="N8" s="88" t="s">
        <v>6</v>
      </c>
      <c r="O8" s="89"/>
      <c r="P8" s="1"/>
      <c r="Q8" s="4"/>
    </row>
    <row r="9" spans="1:17" ht="20.25">
      <c r="A9" s="131" t="s">
        <v>7</v>
      </c>
      <c r="B9" s="41"/>
      <c r="C9" s="41"/>
      <c r="D9" s="41"/>
      <c r="E9" s="41"/>
      <c r="F9" s="87"/>
      <c r="G9" s="87"/>
      <c r="H9" s="87"/>
      <c r="I9" s="87"/>
      <c r="J9" s="87"/>
      <c r="K9" s="87"/>
      <c r="L9" s="87"/>
      <c r="M9" s="85"/>
      <c r="N9" s="88" t="s">
        <v>8</v>
      </c>
      <c r="O9" s="89"/>
      <c r="P9" s="1"/>
      <c r="Q9" s="4"/>
    </row>
    <row r="10" spans="1:17" ht="20.25">
      <c r="A10" s="131" t="s">
        <v>34</v>
      </c>
      <c r="B10" s="41"/>
      <c r="C10" s="41"/>
      <c r="D10" s="41"/>
      <c r="E10" s="39"/>
      <c r="F10" s="85"/>
      <c r="G10" s="85"/>
      <c r="H10" s="85"/>
      <c r="I10" s="85"/>
      <c r="J10" s="85"/>
      <c r="K10" s="85"/>
      <c r="L10" s="85"/>
      <c r="M10" s="85"/>
      <c r="N10" s="90" t="s">
        <v>10</v>
      </c>
      <c r="O10" s="91"/>
      <c r="P10" s="9"/>
      <c r="Q10" s="4"/>
    </row>
    <row r="11" spans="1:22" ht="21" thickBot="1">
      <c r="A11" s="132" t="s">
        <v>35</v>
      </c>
      <c r="B11" s="133"/>
      <c r="C11" s="134"/>
      <c r="D11" s="134"/>
      <c r="E11" s="134"/>
      <c r="F11" s="93"/>
      <c r="G11" s="93"/>
      <c r="H11" s="93"/>
      <c r="I11" s="93"/>
      <c r="J11" s="93"/>
      <c r="K11" s="93"/>
      <c r="L11" s="93"/>
      <c r="M11" s="93"/>
      <c r="N11" s="92"/>
      <c r="O11" s="94"/>
      <c r="P11" s="2"/>
      <c r="Q11" s="4"/>
      <c r="V11" s="58"/>
    </row>
    <row r="12" spans="1:17" ht="15.75" thickBo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93"/>
      <c r="O12" s="95"/>
      <c r="Q12" s="4"/>
    </row>
    <row r="13" spans="1:17" ht="15.75">
      <c r="A13" s="189" t="s">
        <v>12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1"/>
      <c r="M13" s="190" t="s">
        <v>13</v>
      </c>
      <c r="N13" s="190"/>
      <c r="O13" s="192"/>
      <c r="Q13" s="4"/>
    </row>
    <row r="14" spans="1:17" ht="15.75">
      <c r="A14" s="193" t="s">
        <v>14</v>
      </c>
      <c r="B14" s="194"/>
      <c r="C14" s="193"/>
      <c r="D14" s="193"/>
      <c r="E14" s="193"/>
      <c r="F14" s="193"/>
      <c r="G14" s="193"/>
      <c r="H14" s="193"/>
      <c r="I14" s="193"/>
      <c r="J14" s="195" t="s">
        <v>15</v>
      </c>
      <c r="K14" s="196"/>
      <c r="L14" s="197"/>
      <c r="M14" s="156" t="s">
        <v>16</v>
      </c>
      <c r="N14" s="98" t="s">
        <v>17</v>
      </c>
      <c r="O14" s="157" t="s">
        <v>18</v>
      </c>
      <c r="Q14" s="4"/>
    </row>
    <row r="15" spans="1:17" ht="48" thickBot="1">
      <c r="A15" s="99" t="s">
        <v>19</v>
      </c>
      <c r="B15" s="100" t="s">
        <v>20</v>
      </c>
      <c r="C15" s="99" t="s">
        <v>21</v>
      </c>
      <c r="D15" s="99" t="s">
        <v>22</v>
      </c>
      <c r="E15" s="99" t="s">
        <v>23</v>
      </c>
      <c r="F15" s="99" t="s">
        <v>24</v>
      </c>
      <c r="G15" s="99" t="s">
        <v>25</v>
      </c>
      <c r="H15" s="99" t="s">
        <v>26</v>
      </c>
      <c r="I15" s="101"/>
      <c r="J15" s="99" t="s">
        <v>27</v>
      </c>
      <c r="K15" s="101" t="s">
        <v>28</v>
      </c>
      <c r="L15" s="101" t="s">
        <v>29</v>
      </c>
      <c r="M15" s="102" t="s">
        <v>30</v>
      </c>
      <c r="N15" s="103" t="s">
        <v>31</v>
      </c>
      <c r="O15" s="104" t="s">
        <v>32</v>
      </c>
      <c r="Q15" s="52"/>
    </row>
    <row r="16" spans="1:17" ht="23.25">
      <c r="A16" s="112">
        <v>11</v>
      </c>
      <c r="B16" s="112"/>
      <c r="C16" s="112"/>
      <c r="D16" s="112">
        <v>1</v>
      </c>
      <c r="E16" s="112"/>
      <c r="F16" s="112">
        <v>331</v>
      </c>
      <c r="G16" s="112"/>
      <c r="H16" s="63">
        <v>2</v>
      </c>
      <c r="I16" s="62"/>
      <c r="J16" s="63">
        <v>1</v>
      </c>
      <c r="K16" s="62"/>
      <c r="L16" s="62"/>
      <c r="M16" s="64"/>
      <c r="N16" s="65">
        <f>N17+N19+N20+N22+N24+N26+N27+N28+N29+N23+N21+N25</f>
        <v>2119600</v>
      </c>
      <c r="O16" s="65">
        <f>O17+O19+O20+O22+O24+O26+O27+O28+O29+O23+O21+O25</f>
        <v>2119600</v>
      </c>
      <c r="Q16" s="52"/>
    </row>
    <row r="17" spans="1:17" ht="23.25">
      <c r="A17" s="38"/>
      <c r="B17" s="38"/>
      <c r="C17" s="38"/>
      <c r="D17" s="38"/>
      <c r="E17" s="38"/>
      <c r="F17" s="38"/>
      <c r="G17" s="38"/>
      <c r="H17" s="67">
        <v>2</v>
      </c>
      <c r="I17" s="66"/>
      <c r="J17" s="67">
        <v>1</v>
      </c>
      <c r="K17" s="67">
        <v>1</v>
      </c>
      <c r="L17" s="66"/>
      <c r="M17" s="64"/>
      <c r="N17" s="65">
        <f>N18</f>
        <v>1652190</v>
      </c>
      <c r="O17" s="65">
        <f>O18</f>
        <v>1652190</v>
      </c>
      <c r="Q17" s="52"/>
    </row>
    <row r="18" spans="1:17" ht="23.25">
      <c r="A18" s="38"/>
      <c r="B18" s="38"/>
      <c r="C18" s="38"/>
      <c r="D18" s="38"/>
      <c r="E18" s="38"/>
      <c r="F18" s="38"/>
      <c r="G18" s="38">
        <v>100</v>
      </c>
      <c r="H18" s="66">
        <v>2</v>
      </c>
      <c r="I18" s="66"/>
      <c r="J18" s="66">
        <v>1</v>
      </c>
      <c r="K18" s="66">
        <v>1</v>
      </c>
      <c r="L18" s="66">
        <v>1</v>
      </c>
      <c r="M18" s="64">
        <v>1</v>
      </c>
      <c r="N18" s="68">
        <v>1652190</v>
      </c>
      <c r="O18" s="69">
        <v>1652190</v>
      </c>
      <c r="Q18" s="52"/>
    </row>
    <row r="19" spans="1:17" ht="23.25">
      <c r="A19" s="38"/>
      <c r="B19" s="38"/>
      <c r="C19" s="38"/>
      <c r="D19" s="38"/>
      <c r="E19" s="38"/>
      <c r="F19" s="38"/>
      <c r="G19" s="38">
        <v>100</v>
      </c>
      <c r="H19" s="66">
        <v>2</v>
      </c>
      <c r="I19" s="66"/>
      <c r="J19" s="66">
        <v>1</v>
      </c>
      <c r="K19" s="66">
        <v>1</v>
      </c>
      <c r="L19" s="66">
        <v>2</v>
      </c>
      <c r="M19" s="64">
        <v>1</v>
      </c>
      <c r="N19" s="68">
        <v>48700</v>
      </c>
      <c r="O19" s="69">
        <v>48700</v>
      </c>
      <c r="Q19" s="52"/>
    </row>
    <row r="20" spans="1:17" ht="23.25">
      <c r="A20" s="38"/>
      <c r="B20" s="38"/>
      <c r="C20" s="38"/>
      <c r="D20" s="38"/>
      <c r="E20" s="38"/>
      <c r="F20" s="38"/>
      <c r="G20" s="38"/>
      <c r="H20" s="66">
        <v>2</v>
      </c>
      <c r="I20" s="66"/>
      <c r="J20" s="66">
        <v>1</v>
      </c>
      <c r="K20" s="66">
        <v>1</v>
      </c>
      <c r="L20" s="66">
        <v>2</v>
      </c>
      <c r="M20" s="64">
        <v>3</v>
      </c>
      <c r="N20" s="68">
        <v>22403</v>
      </c>
      <c r="O20" s="69">
        <v>22403</v>
      </c>
      <c r="Q20" s="52"/>
    </row>
    <row r="21" spans="1:17" ht="23.25">
      <c r="A21" s="38"/>
      <c r="B21" s="38"/>
      <c r="C21" s="38"/>
      <c r="D21" s="38"/>
      <c r="E21" s="38"/>
      <c r="F21" s="38"/>
      <c r="G21" s="38"/>
      <c r="H21" s="66">
        <v>2</v>
      </c>
      <c r="I21" s="66"/>
      <c r="J21" s="66">
        <v>1</v>
      </c>
      <c r="K21" s="66">
        <v>1</v>
      </c>
      <c r="L21" s="66">
        <v>2</v>
      </c>
      <c r="M21" s="64">
        <v>6</v>
      </c>
      <c r="N21" s="68">
        <v>0</v>
      </c>
      <c r="O21" s="69">
        <v>0</v>
      </c>
      <c r="Q21" s="52"/>
    </row>
    <row r="22" spans="1:17" ht="23.25">
      <c r="A22" s="38"/>
      <c r="B22" s="38"/>
      <c r="C22" s="38"/>
      <c r="D22" s="38"/>
      <c r="E22" s="38"/>
      <c r="F22" s="38"/>
      <c r="G22" s="38"/>
      <c r="H22" s="66">
        <v>2</v>
      </c>
      <c r="I22" s="66"/>
      <c r="J22" s="66">
        <v>1</v>
      </c>
      <c r="K22" s="66">
        <v>1</v>
      </c>
      <c r="L22" s="66">
        <v>2</v>
      </c>
      <c r="M22" s="64">
        <v>3</v>
      </c>
      <c r="N22" s="68">
        <v>0</v>
      </c>
      <c r="O22" s="69">
        <v>0</v>
      </c>
      <c r="Q22" s="52"/>
    </row>
    <row r="23" spans="1:17" ht="23.25">
      <c r="A23" s="38"/>
      <c r="B23" s="38"/>
      <c r="C23" s="38"/>
      <c r="D23" s="38"/>
      <c r="E23" s="38"/>
      <c r="F23" s="38"/>
      <c r="G23" s="38"/>
      <c r="H23" s="66">
        <v>2</v>
      </c>
      <c r="I23" s="66"/>
      <c r="J23" s="66">
        <v>1</v>
      </c>
      <c r="K23" s="66">
        <v>1</v>
      </c>
      <c r="L23" s="66">
        <v>2</v>
      </c>
      <c r="M23" s="64">
        <v>3</v>
      </c>
      <c r="N23" s="68">
        <v>0</v>
      </c>
      <c r="O23" s="69">
        <v>0</v>
      </c>
      <c r="Q23" s="52"/>
    </row>
    <row r="24" spans="1:20" ht="23.25">
      <c r="A24" s="38"/>
      <c r="B24" s="38"/>
      <c r="C24" s="38"/>
      <c r="D24" s="38"/>
      <c r="E24" s="38"/>
      <c r="F24" s="38"/>
      <c r="G24" s="38">
        <v>100</v>
      </c>
      <c r="H24" s="66">
        <v>2</v>
      </c>
      <c r="I24" s="66"/>
      <c r="J24" s="66">
        <v>1</v>
      </c>
      <c r="K24" s="66">
        <v>1</v>
      </c>
      <c r="L24" s="66">
        <v>3</v>
      </c>
      <c r="M24" s="64">
        <v>1</v>
      </c>
      <c r="N24" s="68">
        <v>124452</v>
      </c>
      <c r="O24" s="69">
        <v>124452</v>
      </c>
      <c r="Q24" s="52"/>
      <c r="T24">
        <v>0</v>
      </c>
    </row>
    <row r="25" spans="1:17" ht="23.25">
      <c r="A25" s="38"/>
      <c r="B25" s="38"/>
      <c r="C25" s="38"/>
      <c r="D25" s="38"/>
      <c r="E25" s="38"/>
      <c r="F25" s="38"/>
      <c r="G25" s="38"/>
      <c r="H25" s="66">
        <v>2</v>
      </c>
      <c r="I25" s="66"/>
      <c r="J25" s="66">
        <v>1</v>
      </c>
      <c r="K25" s="66">
        <v>1</v>
      </c>
      <c r="L25" s="66">
        <v>4</v>
      </c>
      <c r="M25" s="64">
        <v>1</v>
      </c>
      <c r="N25" s="68">
        <v>0</v>
      </c>
      <c r="O25" s="69"/>
      <c r="Q25" s="52"/>
    </row>
    <row r="26" spans="1:17" ht="23.25">
      <c r="A26" s="38"/>
      <c r="B26" s="38"/>
      <c r="C26" s="38"/>
      <c r="D26" s="38"/>
      <c r="E26" s="38"/>
      <c r="F26" s="38"/>
      <c r="G26" s="38"/>
      <c r="H26" s="66">
        <v>2</v>
      </c>
      <c r="I26" s="66"/>
      <c r="J26" s="66">
        <v>1</v>
      </c>
      <c r="K26" s="66">
        <v>1</v>
      </c>
      <c r="L26" s="66">
        <v>4</v>
      </c>
      <c r="M26" s="64">
        <v>1</v>
      </c>
      <c r="N26" s="68">
        <v>0</v>
      </c>
      <c r="O26" s="69">
        <v>0</v>
      </c>
      <c r="Q26" s="52"/>
    </row>
    <row r="27" spans="1:17" ht="23.25">
      <c r="A27" s="38"/>
      <c r="B27" s="38"/>
      <c r="C27" s="38"/>
      <c r="D27" s="38"/>
      <c r="E27" s="38"/>
      <c r="F27" s="38"/>
      <c r="G27" s="38">
        <v>9995</v>
      </c>
      <c r="H27" s="66">
        <v>2</v>
      </c>
      <c r="I27" s="66"/>
      <c r="J27" s="66">
        <v>1</v>
      </c>
      <c r="K27" s="66">
        <v>1</v>
      </c>
      <c r="L27" s="66">
        <v>5</v>
      </c>
      <c r="M27" s="64">
        <v>3</v>
      </c>
      <c r="N27" s="68">
        <v>0</v>
      </c>
      <c r="O27" s="69">
        <v>0</v>
      </c>
      <c r="Q27" s="52"/>
    </row>
    <row r="28" spans="1:17" ht="23.25">
      <c r="A28" s="38"/>
      <c r="B28" s="38"/>
      <c r="C28" s="38"/>
      <c r="D28" s="38"/>
      <c r="E28" s="38"/>
      <c r="F28" s="38"/>
      <c r="G28" s="38">
        <v>100</v>
      </c>
      <c r="H28" s="66">
        <v>2</v>
      </c>
      <c r="I28" s="66"/>
      <c r="J28" s="66">
        <v>1</v>
      </c>
      <c r="K28" s="66">
        <v>1</v>
      </c>
      <c r="L28" s="66">
        <v>5</v>
      </c>
      <c r="M28" s="64">
        <v>4</v>
      </c>
      <c r="N28" s="68">
        <v>0</v>
      </c>
      <c r="O28" s="69">
        <v>0</v>
      </c>
      <c r="Q28" s="52"/>
    </row>
    <row r="29" spans="1:17" ht="23.25">
      <c r="A29" s="38"/>
      <c r="B29" s="38"/>
      <c r="C29" s="38"/>
      <c r="D29" s="38"/>
      <c r="E29" s="38"/>
      <c r="F29" s="38"/>
      <c r="G29" s="38"/>
      <c r="H29" s="67">
        <v>2</v>
      </c>
      <c r="I29" s="66"/>
      <c r="J29" s="67">
        <v>1</v>
      </c>
      <c r="K29" s="67">
        <v>2</v>
      </c>
      <c r="L29" s="66"/>
      <c r="M29" s="64"/>
      <c r="N29" s="65">
        <f>N30+N31+N32+N33+N36</f>
        <v>271855</v>
      </c>
      <c r="O29" s="65">
        <f>O30+O31+O32+O33+O36</f>
        <v>271855</v>
      </c>
      <c r="Q29" s="52"/>
    </row>
    <row r="30" spans="1:17" ht="23.25">
      <c r="A30" s="38"/>
      <c r="B30" s="38"/>
      <c r="C30" s="38"/>
      <c r="D30" s="38"/>
      <c r="E30" s="38"/>
      <c r="F30" s="38"/>
      <c r="G30" s="38"/>
      <c r="H30" s="66">
        <v>2</v>
      </c>
      <c r="I30" s="66"/>
      <c r="J30" s="66">
        <v>1</v>
      </c>
      <c r="K30" s="66">
        <v>2</v>
      </c>
      <c r="L30" s="66">
        <v>2</v>
      </c>
      <c r="M30" s="64">
        <v>2</v>
      </c>
      <c r="N30" s="68">
        <v>0</v>
      </c>
      <c r="O30" s="69">
        <v>0</v>
      </c>
      <c r="Q30" s="52"/>
    </row>
    <row r="31" spans="1:17" ht="23.25">
      <c r="A31" s="38"/>
      <c r="B31" s="38"/>
      <c r="C31" s="38"/>
      <c r="D31" s="38"/>
      <c r="E31" s="38"/>
      <c r="F31" s="38"/>
      <c r="G31" s="38"/>
      <c r="H31" s="66">
        <v>2</v>
      </c>
      <c r="I31" s="66"/>
      <c r="J31" s="66">
        <v>1</v>
      </c>
      <c r="K31" s="66">
        <v>2</v>
      </c>
      <c r="L31" s="66">
        <v>2</v>
      </c>
      <c r="M31" s="64">
        <v>2</v>
      </c>
      <c r="N31" s="68">
        <v>0</v>
      </c>
      <c r="O31" s="69">
        <v>0</v>
      </c>
      <c r="Q31" s="52"/>
    </row>
    <row r="32" spans="1:17" ht="23.25">
      <c r="A32" s="38"/>
      <c r="B32" s="38"/>
      <c r="C32" s="38"/>
      <c r="D32" s="38"/>
      <c r="E32" s="38"/>
      <c r="F32" s="38"/>
      <c r="G32" s="38">
        <v>100</v>
      </c>
      <c r="H32" s="66">
        <v>2</v>
      </c>
      <c r="I32" s="66"/>
      <c r="J32" s="66">
        <v>1</v>
      </c>
      <c r="K32" s="66">
        <v>2</v>
      </c>
      <c r="L32" s="66">
        <v>2</v>
      </c>
      <c r="M32" s="64">
        <v>4</v>
      </c>
      <c r="N32" s="68">
        <v>0</v>
      </c>
      <c r="O32" s="69">
        <v>0</v>
      </c>
      <c r="Q32" s="52"/>
    </row>
    <row r="33" spans="1:17" ht="23.25">
      <c r="A33" s="113"/>
      <c r="B33" s="113"/>
      <c r="C33" s="113"/>
      <c r="D33" s="113"/>
      <c r="E33" s="113"/>
      <c r="F33" s="113"/>
      <c r="G33" s="113"/>
      <c r="H33" s="67">
        <v>2</v>
      </c>
      <c r="I33" s="67"/>
      <c r="J33" s="67">
        <v>1</v>
      </c>
      <c r="K33" s="67">
        <v>3</v>
      </c>
      <c r="L33" s="67"/>
      <c r="M33" s="70"/>
      <c r="N33" s="71">
        <f>SUM(N34:N35)</f>
        <v>0</v>
      </c>
      <c r="O33" s="71">
        <f>SUM(O34:O35)</f>
        <v>0</v>
      </c>
      <c r="Q33" s="52"/>
    </row>
    <row r="34" spans="1:17" ht="23.25">
      <c r="A34" s="38"/>
      <c r="B34" s="38"/>
      <c r="C34" s="38"/>
      <c r="D34" s="38"/>
      <c r="E34" s="38"/>
      <c r="F34" s="38"/>
      <c r="G34" s="38"/>
      <c r="H34" s="66">
        <v>2</v>
      </c>
      <c r="I34" s="66"/>
      <c r="J34" s="66">
        <v>1</v>
      </c>
      <c r="K34" s="66">
        <v>3</v>
      </c>
      <c r="L34" s="66">
        <v>1</v>
      </c>
      <c r="M34" s="64">
        <v>1</v>
      </c>
      <c r="N34" s="68">
        <v>0</v>
      </c>
      <c r="O34" s="68">
        <v>0</v>
      </c>
      <c r="Q34" s="52"/>
    </row>
    <row r="35" spans="1:17" ht="23.25">
      <c r="A35" s="38"/>
      <c r="B35" s="38"/>
      <c r="C35" s="38"/>
      <c r="D35" s="38"/>
      <c r="E35" s="38"/>
      <c r="F35" s="38"/>
      <c r="G35" s="38"/>
      <c r="H35" s="66">
        <v>2</v>
      </c>
      <c r="I35" s="66"/>
      <c r="J35" s="66">
        <v>1</v>
      </c>
      <c r="K35" s="66">
        <v>3</v>
      </c>
      <c r="L35" s="66">
        <v>2</v>
      </c>
      <c r="M35" s="64">
        <v>1</v>
      </c>
      <c r="N35" s="68">
        <v>0</v>
      </c>
      <c r="O35" s="69">
        <v>0</v>
      </c>
      <c r="Q35" s="52"/>
    </row>
    <row r="36" spans="1:17" ht="23.25">
      <c r="A36" s="38"/>
      <c r="B36" s="38"/>
      <c r="C36" s="38"/>
      <c r="D36" s="38"/>
      <c r="E36" s="38"/>
      <c r="F36" s="38"/>
      <c r="G36" s="38"/>
      <c r="H36" s="67">
        <v>2</v>
      </c>
      <c r="I36" s="66"/>
      <c r="J36" s="67">
        <v>1</v>
      </c>
      <c r="K36" s="67">
        <v>5</v>
      </c>
      <c r="L36" s="67"/>
      <c r="M36" s="70"/>
      <c r="N36" s="71">
        <f>N37+N38+N39</f>
        <v>271855</v>
      </c>
      <c r="O36" s="72">
        <f>O37+O38+O39</f>
        <v>271855</v>
      </c>
      <c r="P36" s="57">
        <f>P37+P38+P39</f>
        <v>0</v>
      </c>
      <c r="Q36" s="42">
        <f>Q37+Q38+Q39</f>
        <v>0</v>
      </c>
    </row>
    <row r="37" spans="1:17" ht="23.25">
      <c r="A37" s="38"/>
      <c r="B37" s="38"/>
      <c r="C37" s="38"/>
      <c r="D37" s="38"/>
      <c r="E37" s="38"/>
      <c r="F37" s="38"/>
      <c r="G37" s="38">
        <v>100</v>
      </c>
      <c r="H37" s="66">
        <v>2</v>
      </c>
      <c r="I37" s="66"/>
      <c r="J37" s="66">
        <v>1</v>
      </c>
      <c r="K37" s="66">
        <v>5</v>
      </c>
      <c r="L37" s="66">
        <v>1</v>
      </c>
      <c r="M37" s="64">
        <v>1</v>
      </c>
      <c r="N37" s="68">
        <v>125769</v>
      </c>
      <c r="O37" s="69">
        <v>125769</v>
      </c>
      <c r="Q37" s="52"/>
    </row>
    <row r="38" spans="1:17" ht="23.25">
      <c r="A38" s="38"/>
      <c r="B38" s="38"/>
      <c r="C38" s="38"/>
      <c r="D38" s="38"/>
      <c r="E38" s="38"/>
      <c r="F38" s="38"/>
      <c r="G38" s="38">
        <v>100</v>
      </c>
      <c r="H38" s="66">
        <v>2</v>
      </c>
      <c r="I38" s="66"/>
      <c r="J38" s="66">
        <v>1</v>
      </c>
      <c r="K38" s="66">
        <v>5</v>
      </c>
      <c r="L38" s="66">
        <v>2</v>
      </c>
      <c r="M38" s="64">
        <v>1</v>
      </c>
      <c r="N38" s="68">
        <v>129599</v>
      </c>
      <c r="O38" s="69">
        <v>129599</v>
      </c>
      <c r="Q38" s="52"/>
    </row>
    <row r="39" spans="1:17" ht="23.25">
      <c r="A39" s="38"/>
      <c r="B39" s="38"/>
      <c r="C39" s="38"/>
      <c r="D39" s="38"/>
      <c r="E39" s="38"/>
      <c r="F39" s="38"/>
      <c r="G39" s="38">
        <v>100</v>
      </c>
      <c r="H39" s="66">
        <v>2</v>
      </c>
      <c r="I39" s="66"/>
      <c r="J39" s="66">
        <v>1</v>
      </c>
      <c r="K39" s="66">
        <v>5</v>
      </c>
      <c r="L39" s="66">
        <v>3</v>
      </c>
      <c r="M39" s="64">
        <v>1</v>
      </c>
      <c r="N39" s="68">
        <v>16487</v>
      </c>
      <c r="O39" s="69">
        <v>16487</v>
      </c>
      <c r="Q39" s="52"/>
    </row>
    <row r="40" spans="1:17" ht="23.25">
      <c r="A40" s="38"/>
      <c r="B40" s="38"/>
      <c r="C40" s="38"/>
      <c r="D40" s="38"/>
      <c r="E40" s="38"/>
      <c r="F40" s="38"/>
      <c r="G40" s="38"/>
      <c r="H40" s="67">
        <v>2</v>
      </c>
      <c r="I40" s="67"/>
      <c r="J40" s="67">
        <v>1</v>
      </c>
      <c r="K40" s="67">
        <v>6</v>
      </c>
      <c r="L40" s="67"/>
      <c r="M40" s="70"/>
      <c r="N40" s="71">
        <f>N41</f>
        <v>0</v>
      </c>
      <c r="O40" s="71">
        <f>O41</f>
        <v>0</v>
      </c>
      <c r="Q40" s="52"/>
    </row>
    <row r="41" spans="1:17" ht="23.25">
      <c r="A41" s="38"/>
      <c r="B41" s="38"/>
      <c r="C41" s="38"/>
      <c r="D41" s="38"/>
      <c r="E41" s="38"/>
      <c r="F41" s="38"/>
      <c r="G41" s="38"/>
      <c r="H41" s="66">
        <v>2</v>
      </c>
      <c r="I41" s="66"/>
      <c r="J41" s="66">
        <v>1</v>
      </c>
      <c r="K41" s="66">
        <v>6</v>
      </c>
      <c r="L41" s="66">
        <v>1</v>
      </c>
      <c r="M41" s="64"/>
      <c r="N41" s="68">
        <v>0</v>
      </c>
      <c r="O41" s="69">
        <v>0</v>
      </c>
      <c r="Q41" s="52"/>
    </row>
    <row r="42" spans="1:18" ht="23.25">
      <c r="A42" s="38"/>
      <c r="B42" s="38"/>
      <c r="C42" s="38"/>
      <c r="D42" s="38"/>
      <c r="E42" s="38"/>
      <c r="F42" s="38"/>
      <c r="G42" s="38"/>
      <c r="H42" s="67">
        <v>2</v>
      </c>
      <c r="I42" s="66"/>
      <c r="J42" s="67">
        <v>2</v>
      </c>
      <c r="K42" s="67"/>
      <c r="L42" s="66"/>
      <c r="M42" s="64"/>
      <c r="N42" s="65">
        <f>N43+N51+N54+N58+N63+N67+N70+N77</f>
        <v>392435</v>
      </c>
      <c r="O42" s="65">
        <f>O43+O51+O54+O58+O63+O67+O70+O77</f>
        <v>1068</v>
      </c>
      <c r="P42" s="53"/>
      <c r="Q42" s="54"/>
      <c r="R42" s="53"/>
    </row>
    <row r="43" spans="1:18" ht="23.25">
      <c r="A43" s="38"/>
      <c r="B43" s="38"/>
      <c r="C43" s="38"/>
      <c r="D43" s="38"/>
      <c r="E43" s="38"/>
      <c r="F43" s="38"/>
      <c r="G43" s="38"/>
      <c r="H43" s="67">
        <v>2</v>
      </c>
      <c r="I43" s="66"/>
      <c r="J43" s="67">
        <v>2</v>
      </c>
      <c r="K43" s="67">
        <v>1</v>
      </c>
      <c r="L43" s="66"/>
      <c r="M43" s="64"/>
      <c r="N43" s="65">
        <f>SUM(N44:N50)</f>
        <v>96013</v>
      </c>
      <c r="O43" s="65">
        <f>SUM(O44:O50)</f>
        <v>0</v>
      </c>
      <c r="P43" s="53"/>
      <c r="Q43" s="54"/>
      <c r="R43" s="53"/>
    </row>
    <row r="44" spans="1:17" ht="23.25">
      <c r="A44" s="38"/>
      <c r="B44" s="38"/>
      <c r="C44" s="38"/>
      <c r="D44" s="38"/>
      <c r="E44" s="38"/>
      <c r="F44" s="38"/>
      <c r="G44" s="38">
        <v>100</v>
      </c>
      <c r="H44" s="66">
        <v>2</v>
      </c>
      <c r="I44" s="66"/>
      <c r="J44" s="66">
        <v>2</v>
      </c>
      <c r="K44" s="66">
        <v>1</v>
      </c>
      <c r="L44" s="66">
        <v>2</v>
      </c>
      <c r="M44" s="64">
        <v>1</v>
      </c>
      <c r="N44" s="68">
        <v>10108</v>
      </c>
      <c r="O44" s="69">
        <v>0</v>
      </c>
      <c r="Q44" s="52"/>
    </row>
    <row r="45" spans="1:17" ht="23.25">
      <c r="A45" s="38"/>
      <c r="B45" s="38"/>
      <c r="C45" s="38"/>
      <c r="D45" s="38"/>
      <c r="E45" s="38"/>
      <c r="F45" s="38"/>
      <c r="G45" s="38">
        <v>100</v>
      </c>
      <c r="H45" s="66">
        <v>2</v>
      </c>
      <c r="I45" s="66"/>
      <c r="J45" s="66">
        <v>2</v>
      </c>
      <c r="K45" s="66">
        <v>1</v>
      </c>
      <c r="L45" s="66">
        <v>3</v>
      </c>
      <c r="M45" s="64">
        <v>1</v>
      </c>
      <c r="N45" s="68">
        <v>20722</v>
      </c>
      <c r="O45" s="69">
        <v>0</v>
      </c>
      <c r="Q45" s="52"/>
    </row>
    <row r="46" spans="1:17" ht="23.25">
      <c r="A46" s="38"/>
      <c r="B46" s="38"/>
      <c r="C46" s="38"/>
      <c r="D46" s="38"/>
      <c r="E46" s="38"/>
      <c r="F46" s="38"/>
      <c r="G46" s="38"/>
      <c r="H46" s="66">
        <v>2</v>
      </c>
      <c r="I46" s="66"/>
      <c r="J46" s="66">
        <v>2</v>
      </c>
      <c r="K46" s="66">
        <v>1</v>
      </c>
      <c r="L46" s="66">
        <v>4</v>
      </c>
      <c r="M46" s="64">
        <v>1</v>
      </c>
      <c r="N46" s="68">
        <v>0</v>
      </c>
      <c r="O46" s="69">
        <v>0</v>
      </c>
      <c r="Q46" s="52"/>
    </row>
    <row r="47" spans="1:17" ht="23.25">
      <c r="A47" s="38"/>
      <c r="B47" s="38"/>
      <c r="C47" s="38"/>
      <c r="D47" s="38"/>
      <c r="E47" s="38"/>
      <c r="F47" s="38"/>
      <c r="G47" s="38">
        <v>100</v>
      </c>
      <c r="H47" s="66">
        <v>2</v>
      </c>
      <c r="I47" s="66"/>
      <c r="J47" s="66">
        <v>2</v>
      </c>
      <c r="K47" s="66">
        <v>1</v>
      </c>
      <c r="L47" s="66">
        <v>5</v>
      </c>
      <c r="M47" s="64">
        <v>1</v>
      </c>
      <c r="N47" s="68">
        <v>12977</v>
      </c>
      <c r="O47" s="69">
        <v>0</v>
      </c>
      <c r="Q47" s="52"/>
    </row>
    <row r="48" spans="1:17" ht="23.25">
      <c r="A48" s="38"/>
      <c r="B48" s="38"/>
      <c r="C48" s="38"/>
      <c r="D48" s="38"/>
      <c r="E48" s="38"/>
      <c r="F48" s="38"/>
      <c r="G48" s="38">
        <v>100</v>
      </c>
      <c r="H48" s="66">
        <v>2</v>
      </c>
      <c r="I48" s="66"/>
      <c r="J48" s="66">
        <v>2</v>
      </c>
      <c r="K48" s="66">
        <v>1</v>
      </c>
      <c r="L48" s="66">
        <v>6</v>
      </c>
      <c r="M48" s="64">
        <v>1</v>
      </c>
      <c r="N48" s="68">
        <v>45906</v>
      </c>
      <c r="O48" s="69">
        <v>0</v>
      </c>
      <c r="Q48" s="52"/>
    </row>
    <row r="49" spans="1:17" ht="23.25">
      <c r="A49" s="38"/>
      <c r="B49" s="38"/>
      <c r="C49" s="38"/>
      <c r="D49" s="38"/>
      <c r="E49" s="38"/>
      <c r="F49" s="38"/>
      <c r="G49" s="38">
        <v>100</v>
      </c>
      <c r="H49" s="66">
        <v>2</v>
      </c>
      <c r="I49" s="66"/>
      <c r="J49" s="66">
        <v>2</v>
      </c>
      <c r="K49" s="66">
        <v>1</v>
      </c>
      <c r="L49" s="66">
        <v>7</v>
      </c>
      <c r="M49" s="64">
        <v>1</v>
      </c>
      <c r="N49" s="68">
        <v>2547</v>
      </c>
      <c r="O49" s="69">
        <v>0</v>
      </c>
      <c r="Q49" s="52"/>
    </row>
    <row r="50" spans="1:17" ht="23.25">
      <c r="A50" s="38"/>
      <c r="B50" s="38"/>
      <c r="C50" s="38"/>
      <c r="D50" s="38"/>
      <c r="E50" s="38"/>
      <c r="F50" s="38"/>
      <c r="G50" s="38">
        <v>100</v>
      </c>
      <c r="H50" s="66">
        <v>2</v>
      </c>
      <c r="I50" s="66"/>
      <c r="J50" s="66">
        <v>2</v>
      </c>
      <c r="K50" s="66">
        <v>1</v>
      </c>
      <c r="L50" s="66">
        <v>8</v>
      </c>
      <c r="M50" s="64">
        <v>1</v>
      </c>
      <c r="N50" s="68">
        <v>3753</v>
      </c>
      <c r="O50" s="69">
        <v>0</v>
      </c>
      <c r="Q50" s="52"/>
    </row>
    <row r="51" spans="1:17" ht="23.25">
      <c r="A51" s="38"/>
      <c r="B51" s="38"/>
      <c r="C51" s="38"/>
      <c r="D51" s="38"/>
      <c r="E51" s="38"/>
      <c r="F51" s="38"/>
      <c r="G51" s="38"/>
      <c r="H51" s="67">
        <v>2</v>
      </c>
      <c r="I51" s="66"/>
      <c r="J51" s="67">
        <v>2</v>
      </c>
      <c r="K51" s="67">
        <v>2</v>
      </c>
      <c r="L51" s="67"/>
      <c r="M51" s="70"/>
      <c r="N51" s="65">
        <f>SUM(N52:N53)</f>
        <v>0</v>
      </c>
      <c r="O51" s="65">
        <f>SUM(O52:O53)</f>
        <v>0</v>
      </c>
      <c r="Q51" s="52"/>
    </row>
    <row r="52" spans="1:17" ht="23.25">
      <c r="A52" s="38"/>
      <c r="B52" s="38"/>
      <c r="C52" s="38"/>
      <c r="D52" s="38"/>
      <c r="E52" s="38"/>
      <c r="F52" s="38"/>
      <c r="G52" s="38"/>
      <c r="H52" s="66">
        <v>2</v>
      </c>
      <c r="I52" s="66"/>
      <c r="J52" s="66">
        <v>2</v>
      </c>
      <c r="K52" s="66">
        <v>2</v>
      </c>
      <c r="L52" s="66">
        <v>1</v>
      </c>
      <c r="M52" s="64">
        <v>1</v>
      </c>
      <c r="N52" s="68">
        <v>0</v>
      </c>
      <c r="O52" s="69">
        <v>0</v>
      </c>
      <c r="Q52" s="52"/>
    </row>
    <row r="53" spans="1:17" ht="23.25">
      <c r="A53" s="38"/>
      <c r="B53" s="38"/>
      <c r="C53" s="38"/>
      <c r="D53" s="38"/>
      <c r="E53" s="38"/>
      <c r="F53" s="38"/>
      <c r="G53" s="38"/>
      <c r="H53" s="66">
        <v>2</v>
      </c>
      <c r="I53" s="66"/>
      <c r="J53" s="66">
        <v>2</v>
      </c>
      <c r="K53" s="66">
        <v>2</v>
      </c>
      <c r="L53" s="66">
        <v>2</v>
      </c>
      <c r="M53" s="64">
        <v>1</v>
      </c>
      <c r="N53" s="68">
        <v>0</v>
      </c>
      <c r="O53" s="69">
        <v>0</v>
      </c>
      <c r="P53" s="53"/>
      <c r="Q53" s="56"/>
    </row>
    <row r="54" spans="1:17" ht="23.25">
      <c r="A54" s="38"/>
      <c r="B54" s="38"/>
      <c r="C54" s="38"/>
      <c r="D54" s="38"/>
      <c r="E54" s="38"/>
      <c r="F54" s="38"/>
      <c r="G54" s="38"/>
      <c r="H54" s="67">
        <v>2</v>
      </c>
      <c r="I54" s="67"/>
      <c r="J54" s="67">
        <v>2</v>
      </c>
      <c r="K54" s="67">
        <v>3</v>
      </c>
      <c r="L54" s="67"/>
      <c r="M54" s="70"/>
      <c r="N54" s="71">
        <f>N55+N56+N57</f>
        <v>0</v>
      </c>
      <c r="O54" s="71">
        <f>O55+O56+O57</f>
        <v>0</v>
      </c>
      <c r="Q54" s="52"/>
    </row>
    <row r="55" spans="1:17" ht="23.25">
      <c r="A55" s="38"/>
      <c r="B55" s="38"/>
      <c r="C55" s="38"/>
      <c r="D55" s="38"/>
      <c r="E55" s="38"/>
      <c r="F55" s="38"/>
      <c r="G55" s="38"/>
      <c r="H55" s="66">
        <v>2</v>
      </c>
      <c r="I55" s="66"/>
      <c r="J55" s="66">
        <v>2</v>
      </c>
      <c r="K55" s="66">
        <v>3</v>
      </c>
      <c r="L55" s="66">
        <v>1</v>
      </c>
      <c r="M55" s="64"/>
      <c r="N55" s="68">
        <v>0</v>
      </c>
      <c r="O55" s="69">
        <v>0</v>
      </c>
      <c r="Q55" s="52"/>
    </row>
    <row r="56" spans="1:17" ht="23.25">
      <c r="A56" s="38"/>
      <c r="B56" s="38"/>
      <c r="C56" s="38"/>
      <c r="D56" s="38"/>
      <c r="E56" s="38"/>
      <c r="F56" s="38"/>
      <c r="G56" s="38"/>
      <c r="H56" s="66">
        <v>2</v>
      </c>
      <c r="I56" s="66"/>
      <c r="J56" s="66">
        <v>2</v>
      </c>
      <c r="K56" s="66">
        <v>3</v>
      </c>
      <c r="L56" s="66">
        <v>1</v>
      </c>
      <c r="M56" s="64"/>
      <c r="N56" s="68">
        <v>0</v>
      </c>
      <c r="O56" s="69">
        <v>0</v>
      </c>
      <c r="Q56" s="52"/>
    </row>
    <row r="57" spans="1:17" ht="23.25">
      <c r="A57" s="38"/>
      <c r="B57" s="38"/>
      <c r="C57" s="38"/>
      <c r="D57" s="38"/>
      <c r="E57" s="38"/>
      <c r="F57" s="38"/>
      <c r="G57" s="38"/>
      <c r="H57" s="66">
        <v>2</v>
      </c>
      <c r="I57" s="66"/>
      <c r="J57" s="66">
        <v>2</v>
      </c>
      <c r="K57" s="66">
        <v>3</v>
      </c>
      <c r="L57" s="66">
        <v>2</v>
      </c>
      <c r="M57" s="64"/>
      <c r="N57" s="68">
        <v>0</v>
      </c>
      <c r="O57" s="69">
        <v>0</v>
      </c>
      <c r="Q57" s="52"/>
    </row>
    <row r="58" spans="1:17" ht="23.25">
      <c r="A58" s="38"/>
      <c r="B58" s="38"/>
      <c r="C58" s="38"/>
      <c r="D58" s="38"/>
      <c r="E58" s="38"/>
      <c r="F58" s="38"/>
      <c r="G58" s="38"/>
      <c r="H58" s="67">
        <v>2</v>
      </c>
      <c r="I58" s="67"/>
      <c r="J58" s="67">
        <v>2</v>
      </c>
      <c r="K58" s="67">
        <v>4</v>
      </c>
      <c r="L58" s="67"/>
      <c r="M58" s="70"/>
      <c r="N58" s="65">
        <f>N59+N60+N61+N62</f>
        <v>0</v>
      </c>
      <c r="O58" s="65">
        <f>O59+O60+O61+O62</f>
        <v>0</v>
      </c>
      <c r="Q58" s="52"/>
    </row>
    <row r="59" spans="1:17" ht="23.25">
      <c r="A59" s="38"/>
      <c r="B59" s="38"/>
      <c r="C59" s="38"/>
      <c r="D59" s="38"/>
      <c r="E59" s="38"/>
      <c r="F59" s="38"/>
      <c r="G59" s="38"/>
      <c r="H59" s="66">
        <v>2</v>
      </c>
      <c r="I59" s="66"/>
      <c r="J59" s="66">
        <v>2</v>
      </c>
      <c r="K59" s="66">
        <v>4</v>
      </c>
      <c r="L59" s="66">
        <v>1</v>
      </c>
      <c r="M59" s="64">
        <v>1</v>
      </c>
      <c r="N59" s="68">
        <v>0</v>
      </c>
      <c r="O59" s="69">
        <v>0</v>
      </c>
      <c r="Q59" s="52"/>
    </row>
    <row r="60" spans="1:17" ht="23.25">
      <c r="A60" s="38"/>
      <c r="B60" s="38"/>
      <c r="C60" s="38"/>
      <c r="D60" s="38"/>
      <c r="E60" s="38"/>
      <c r="F60" s="38"/>
      <c r="G60" s="38"/>
      <c r="H60" s="66">
        <v>2</v>
      </c>
      <c r="I60" s="66"/>
      <c r="J60" s="66">
        <v>2</v>
      </c>
      <c r="K60" s="66">
        <v>4</v>
      </c>
      <c r="L60" s="66">
        <v>2</v>
      </c>
      <c r="M60" s="64">
        <v>1</v>
      </c>
      <c r="N60" s="68">
        <v>0</v>
      </c>
      <c r="O60" s="69">
        <v>0</v>
      </c>
      <c r="Q60" s="52"/>
    </row>
    <row r="61" spans="1:17" ht="23.25">
      <c r="A61" s="38"/>
      <c r="B61" s="38"/>
      <c r="C61" s="38"/>
      <c r="D61" s="38"/>
      <c r="E61" s="38"/>
      <c r="F61" s="38"/>
      <c r="G61" s="38"/>
      <c r="H61" s="66">
        <v>2</v>
      </c>
      <c r="I61" s="66"/>
      <c r="J61" s="66">
        <v>2</v>
      </c>
      <c r="K61" s="66">
        <v>4</v>
      </c>
      <c r="L61" s="66">
        <v>4</v>
      </c>
      <c r="M61" s="64"/>
      <c r="N61" s="68">
        <v>0</v>
      </c>
      <c r="O61" s="69">
        <v>0</v>
      </c>
      <c r="Q61" s="52"/>
    </row>
    <row r="62" spans="1:17" ht="23.25">
      <c r="A62" s="38"/>
      <c r="B62" s="38"/>
      <c r="C62" s="38"/>
      <c r="D62" s="38"/>
      <c r="E62" s="38"/>
      <c r="F62" s="38"/>
      <c r="G62" s="38"/>
      <c r="H62" s="66">
        <v>2</v>
      </c>
      <c r="I62" s="66"/>
      <c r="J62" s="66">
        <v>2</v>
      </c>
      <c r="K62" s="66">
        <v>4</v>
      </c>
      <c r="L62" s="66">
        <v>4</v>
      </c>
      <c r="M62" s="64"/>
      <c r="N62" s="68">
        <v>0</v>
      </c>
      <c r="O62" s="69">
        <v>0</v>
      </c>
      <c r="Q62" s="52"/>
    </row>
    <row r="63" spans="1:17" ht="23.25">
      <c r="A63" s="38"/>
      <c r="B63" s="38"/>
      <c r="C63" s="38"/>
      <c r="D63" s="38"/>
      <c r="E63" s="38"/>
      <c r="F63" s="38"/>
      <c r="G63" s="38"/>
      <c r="H63" s="67">
        <v>2</v>
      </c>
      <c r="I63" s="66"/>
      <c r="J63" s="67">
        <v>2</v>
      </c>
      <c r="K63" s="67">
        <v>5</v>
      </c>
      <c r="L63" s="67"/>
      <c r="M63" s="70"/>
      <c r="N63" s="71">
        <f>N64+N66+N65</f>
        <v>257004</v>
      </c>
      <c r="O63" s="71">
        <f>O64+O66+O65</f>
        <v>0</v>
      </c>
      <c r="Q63" s="52"/>
    </row>
    <row r="64" spans="1:18" ht="23.25">
      <c r="A64" s="38"/>
      <c r="B64" s="38"/>
      <c r="C64" s="38"/>
      <c r="D64" s="38"/>
      <c r="E64" s="38"/>
      <c r="F64" s="38"/>
      <c r="G64" s="38">
        <v>100</v>
      </c>
      <c r="H64" s="66">
        <v>2</v>
      </c>
      <c r="I64" s="66"/>
      <c r="J64" s="66">
        <v>2</v>
      </c>
      <c r="K64" s="66">
        <v>5</v>
      </c>
      <c r="L64" s="66">
        <v>1</v>
      </c>
      <c r="M64" s="64">
        <v>1</v>
      </c>
      <c r="N64" s="68">
        <v>257004</v>
      </c>
      <c r="O64" s="69">
        <v>0</v>
      </c>
      <c r="Q64" s="43"/>
      <c r="R64" s="43"/>
    </row>
    <row r="65" spans="1:18" ht="23.25">
      <c r="A65" s="38"/>
      <c r="B65" s="38"/>
      <c r="C65" s="38"/>
      <c r="D65" s="38"/>
      <c r="E65" s="38"/>
      <c r="F65" s="38"/>
      <c r="G65" s="38"/>
      <c r="H65" s="66">
        <v>2</v>
      </c>
      <c r="I65" s="66"/>
      <c r="J65" s="66">
        <v>2</v>
      </c>
      <c r="K65" s="66">
        <v>5</v>
      </c>
      <c r="L65" s="66">
        <v>3</v>
      </c>
      <c r="M65" s="64">
        <v>1</v>
      </c>
      <c r="N65" s="68">
        <v>0</v>
      </c>
      <c r="O65" s="69">
        <v>0</v>
      </c>
      <c r="Q65" s="43"/>
      <c r="R65" s="43"/>
    </row>
    <row r="66" spans="1:18" ht="23.25">
      <c r="A66" s="38"/>
      <c r="B66" s="38"/>
      <c r="C66" s="38"/>
      <c r="D66" s="38"/>
      <c r="E66" s="38"/>
      <c r="F66" s="38"/>
      <c r="G66" s="38"/>
      <c r="H66" s="66">
        <v>2</v>
      </c>
      <c r="I66" s="66"/>
      <c r="J66" s="66">
        <v>2</v>
      </c>
      <c r="K66" s="66">
        <v>5</v>
      </c>
      <c r="L66" s="66">
        <v>8</v>
      </c>
      <c r="M66" s="64">
        <v>1</v>
      </c>
      <c r="N66" s="68">
        <v>0</v>
      </c>
      <c r="O66" s="69">
        <v>0</v>
      </c>
      <c r="Q66" s="43"/>
      <c r="R66" s="43"/>
    </row>
    <row r="67" spans="1:18" ht="23.25">
      <c r="A67" s="38"/>
      <c r="B67" s="38"/>
      <c r="C67" s="38"/>
      <c r="D67" s="38"/>
      <c r="E67" s="38"/>
      <c r="F67" s="38"/>
      <c r="G67" s="38"/>
      <c r="H67" s="67">
        <v>2</v>
      </c>
      <c r="I67" s="66"/>
      <c r="J67" s="67">
        <v>2</v>
      </c>
      <c r="K67" s="67">
        <v>6</v>
      </c>
      <c r="L67" s="67"/>
      <c r="M67" s="70"/>
      <c r="N67" s="65">
        <f>SUM(N68:N69)</f>
        <v>0</v>
      </c>
      <c r="O67" s="65">
        <f>SUM(O68:O69)</f>
        <v>0</v>
      </c>
      <c r="P67" s="43"/>
      <c r="Q67" s="43"/>
      <c r="R67" s="43"/>
    </row>
    <row r="68" spans="1:18" ht="23.25">
      <c r="A68" s="38"/>
      <c r="B68" s="38"/>
      <c r="C68" s="38"/>
      <c r="D68" s="38"/>
      <c r="E68" s="38"/>
      <c r="F68" s="38"/>
      <c r="G68" s="38"/>
      <c r="H68" s="66">
        <v>2</v>
      </c>
      <c r="I68" s="66"/>
      <c r="J68" s="66">
        <v>2</v>
      </c>
      <c r="K68" s="66">
        <v>6</v>
      </c>
      <c r="L68" s="66">
        <v>2</v>
      </c>
      <c r="M68" s="64">
        <v>1</v>
      </c>
      <c r="N68" s="68">
        <v>0</v>
      </c>
      <c r="O68" s="69">
        <v>0</v>
      </c>
      <c r="P68" s="43"/>
      <c r="Q68" s="43"/>
      <c r="R68" s="43"/>
    </row>
    <row r="69" spans="1:18" ht="23.25">
      <c r="A69" s="38"/>
      <c r="B69" s="38"/>
      <c r="C69" s="38"/>
      <c r="D69" s="38"/>
      <c r="E69" s="38"/>
      <c r="F69" s="38"/>
      <c r="G69" s="38">
        <v>100</v>
      </c>
      <c r="H69" s="66">
        <v>2</v>
      </c>
      <c r="I69" s="66"/>
      <c r="J69" s="66">
        <v>2</v>
      </c>
      <c r="K69" s="66">
        <v>6</v>
      </c>
      <c r="L69" s="66">
        <v>3</v>
      </c>
      <c r="M69" s="64">
        <v>1</v>
      </c>
      <c r="N69" s="68">
        <v>0</v>
      </c>
      <c r="O69" s="69">
        <v>0</v>
      </c>
      <c r="P69" s="43"/>
      <c r="Q69" s="43"/>
      <c r="R69" s="43"/>
    </row>
    <row r="70" spans="1:20" ht="23.25">
      <c r="A70" s="38"/>
      <c r="B70" s="38"/>
      <c r="C70" s="38"/>
      <c r="D70" s="38"/>
      <c r="E70" s="38"/>
      <c r="F70" s="38"/>
      <c r="G70" s="38"/>
      <c r="H70" s="67">
        <v>2</v>
      </c>
      <c r="I70" s="67"/>
      <c r="J70" s="67">
        <v>2</v>
      </c>
      <c r="K70" s="67">
        <v>7</v>
      </c>
      <c r="L70" s="67"/>
      <c r="M70" s="70"/>
      <c r="N70" s="71">
        <f>N71+N72+N73+N74+N76+N75</f>
        <v>0</v>
      </c>
      <c r="O70" s="71">
        <f>O71+O72+O73+O74+O76+O75</f>
        <v>0</v>
      </c>
      <c r="P70" s="71">
        <f>P71+P72+P73+P74+P76</f>
        <v>0</v>
      </c>
      <c r="Q70" s="71">
        <f>Q71+Q72+Q73+Q74+Q76</f>
        <v>0</v>
      </c>
      <c r="R70" s="71">
        <f>R71+R72+R73+R74+R76</f>
        <v>0</v>
      </c>
      <c r="S70" s="71">
        <f>S71+S72+S73+S74+S76</f>
        <v>0</v>
      </c>
      <c r="T70" s="71">
        <f>T71+T72+T73+T74+T76</f>
        <v>0</v>
      </c>
    </row>
    <row r="71" spans="1:18" ht="23.25">
      <c r="A71" s="38"/>
      <c r="B71" s="38"/>
      <c r="C71" s="38"/>
      <c r="D71" s="38"/>
      <c r="E71" s="38"/>
      <c r="F71" s="38"/>
      <c r="G71" s="38"/>
      <c r="H71" s="66">
        <v>2</v>
      </c>
      <c r="I71" s="66"/>
      <c r="J71" s="66">
        <v>2</v>
      </c>
      <c r="K71" s="66">
        <v>7</v>
      </c>
      <c r="L71" s="66">
        <v>1</v>
      </c>
      <c r="M71" s="64">
        <v>1</v>
      </c>
      <c r="N71" s="73">
        <v>0</v>
      </c>
      <c r="O71" s="74">
        <v>0</v>
      </c>
      <c r="P71" s="43"/>
      <c r="Q71" s="43"/>
      <c r="R71" s="43"/>
    </row>
    <row r="72" spans="1:18" ht="23.25">
      <c r="A72" s="38"/>
      <c r="B72" s="38"/>
      <c r="C72" s="38"/>
      <c r="D72" s="38"/>
      <c r="E72" s="38"/>
      <c r="F72" s="38"/>
      <c r="G72" s="38">
        <v>100</v>
      </c>
      <c r="H72" s="66">
        <v>2</v>
      </c>
      <c r="I72" s="66"/>
      <c r="J72" s="66">
        <v>2</v>
      </c>
      <c r="K72" s="66">
        <v>7</v>
      </c>
      <c r="L72" s="66">
        <v>1</v>
      </c>
      <c r="M72" s="64">
        <v>2</v>
      </c>
      <c r="N72" s="68">
        <v>0</v>
      </c>
      <c r="O72" s="69">
        <v>0</v>
      </c>
      <c r="P72" s="55"/>
      <c r="Q72" s="55"/>
      <c r="R72" s="43"/>
    </row>
    <row r="73" spans="1:18" ht="23.25">
      <c r="A73" s="38"/>
      <c r="B73" s="38"/>
      <c r="C73" s="38"/>
      <c r="D73" s="38"/>
      <c r="E73" s="38"/>
      <c r="F73" s="38"/>
      <c r="G73" s="38"/>
      <c r="H73" s="66">
        <v>2</v>
      </c>
      <c r="I73" s="66"/>
      <c r="J73" s="66">
        <v>2</v>
      </c>
      <c r="K73" s="66">
        <v>7</v>
      </c>
      <c r="L73" s="66">
        <v>1</v>
      </c>
      <c r="M73" s="64">
        <v>7</v>
      </c>
      <c r="N73" s="68">
        <v>0</v>
      </c>
      <c r="O73" s="69">
        <v>0</v>
      </c>
      <c r="P73" s="55"/>
      <c r="Q73" s="55"/>
      <c r="R73" s="43"/>
    </row>
    <row r="74" spans="1:18" ht="23.25">
      <c r="A74" s="38"/>
      <c r="B74" s="38"/>
      <c r="C74" s="38"/>
      <c r="D74" s="38"/>
      <c r="E74" s="38"/>
      <c r="F74" s="38"/>
      <c r="G74" s="38">
        <v>100</v>
      </c>
      <c r="H74" s="66">
        <v>2</v>
      </c>
      <c r="I74" s="66"/>
      <c r="J74" s="66">
        <v>2</v>
      </c>
      <c r="K74" s="66">
        <v>7</v>
      </c>
      <c r="L74" s="66">
        <v>2</v>
      </c>
      <c r="M74" s="64">
        <v>1</v>
      </c>
      <c r="N74" s="68">
        <v>0</v>
      </c>
      <c r="O74" s="69">
        <v>0</v>
      </c>
      <c r="P74" s="55"/>
      <c r="Q74" s="55"/>
      <c r="R74" s="43"/>
    </row>
    <row r="75" spans="1:18" ht="23.25">
      <c r="A75" s="38"/>
      <c r="B75" s="38"/>
      <c r="C75" s="38"/>
      <c r="D75" s="38"/>
      <c r="E75" s="38"/>
      <c r="F75" s="38"/>
      <c r="G75" s="38"/>
      <c r="H75" s="66">
        <v>2</v>
      </c>
      <c r="I75" s="66"/>
      <c r="J75" s="66">
        <v>2</v>
      </c>
      <c r="K75" s="66">
        <v>7</v>
      </c>
      <c r="L75" s="66">
        <v>2</v>
      </c>
      <c r="M75" s="64">
        <v>6</v>
      </c>
      <c r="N75" s="68">
        <v>0</v>
      </c>
      <c r="O75" s="69">
        <v>0</v>
      </c>
      <c r="P75" s="55"/>
      <c r="Q75" s="55"/>
      <c r="R75" s="43"/>
    </row>
    <row r="76" spans="1:18" ht="23.25">
      <c r="A76" s="38"/>
      <c r="B76" s="38"/>
      <c r="C76" s="38"/>
      <c r="D76" s="38"/>
      <c r="E76" s="38"/>
      <c r="F76" s="38"/>
      <c r="G76" s="38">
        <v>100</v>
      </c>
      <c r="H76" s="66">
        <v>2</v>
      </c>
      <c r="I76" s="66"/>
      <c r="J76" s="66">
        <v>2</v>
      </c>
      <c r="K76" s="66">
        <v>7</v>
      </c>
      <c r="L76" s="66">
        <v>2</v>
      </c>
      <c r="M76" s="64">
        <v>6</v>
      </c>
      <c r="N76" s="68">
        <v>0</v>
      </c>
      <c r="O76" s="69">
        <v>0</v>
      </c>
      <c r="P76" s="55"/>
      <c r="Q76" s="55"/>
      <c r="R76" s="43"/>
    </row>
    <row r="77" spans="1:18" ht="23.25">
      <c r="A77" s="38"/>
      <c r="B77" s="38"/>
      <c r="C77" s="38"/>
      <c r="D77" s="38"/>
      <c r="E77" s="38"/>
      <c r="F77" s="38"/>
      <c r="G77" s="38"/>
      <c r="H77" s="67">
        <v>2</v>
      </c>
      <c r="I77" s="66"/>
      <c r="J77" s="67">
        <v>2</v>
      </c>
      <c r="K77" s="67">
        <v>8</v>
      </c>
      <c r="L77" s="66"/>
      <c r="M77" s="64"/>
      <c r="N77" s="65">
        <f>SUM(N78:N82)+N84+N85+N83</f>
        <v>39418</v>
      </c>
      <c r="O77" s="65">
        <f>SUM(O78:O82)+O84+O85</f>
        <v>1068</v>
      </c>
      <c r="P77" s="43"/>
      <c r="Q77" s="43"/>
      <c r="R77" s="43"/>
    </row>
    <row r="78" spans="1:18" ht="23.25">
      <c r="A78" s="38"/>
      <c r="B78" s="38"/>
      <c r="C78" s="38"/>
      <c r="D78" s="38"/>
      <c r="E78" s="38"/>
      <c r="F78" s="38"/>
      <c r="G78" s="38">
        <v>9995</v>
      </c>
      <c r="H78" s="66">
        <v>2</v>
      </c>
      <c r="I78" s="66"/>
      <c r="J78" s="66">
        <v>2</v>
      </c>
      <c r="K78" s="66">
        <v>8</v>
      </c>
      <c r="L78" s="66">
        <v>2</v>
      </c>
      <c r="M78" s="64">
        <v>1</v>
      </c>
      <c r="N78" s="68">
        <v>1068</v>
      </c>
      <c r="O78" s="69">
        <v>1068</v>
      </c>
      <c r="P78" s="43"/>
      <c r="Q78" s="43"/>
      <c r="R78" s="43"/>
    </row>
    <row r="79" spans="1:18" ht="23.25">
      <c r="A79" s="38"/>
      <c r="B79" s="38"/>
      <c r="C79" s="38"/>
      <c r="D79" s="38"/>
      <c r="E79" s="38"/>
      <c r="F79" s="38"/>
      <c r="G79" s="38">
        <v>100</v>
      </c>
      <c r="H79" s="66">
        <v>2</v>
      </c>
      <c r="I79" s="66"/>
      <c r="J79" s="66">
        <v>2</v>
      </c>
      <c r="K79" s="66">
        <v>8</v>
      </c>
      <c r="L79" s="66">
        <v>5</v>
      </c>
      <c r="M79" s="64">
        <v>1</v>
      </c>
      <c r="N79" s="68">
        <v>14750</v>
      </c>
      <c r="O79" s="69">
        <v>0</v>
      </c>
      <c r="P79" s="55"/>
      <c r="Q79" s="55"/>
      <c r="R79" s="55"/>
    </row>
    <row r="80" spans="1:18" ht="23.25">
      <c r="A80" s="38"/>
      <c r="B80" s="38"/>
      <c r="C80" s="38"/>
      <c r="D80" s="38"/>
      <c r="E80" s="38"/>
      <c r="F80" s="38"/>
      <c r="G80" s="38">
        <v>100</v>
      </c>
      <c r="H80" s="66">
        <v>2</v>
      </c>
      <c r="I80" s="66"/>
      <c r="J80" s="66">
        <v>2</v>
      </c>
      <c r="K80" s="66">
        <v>8</v>
      </c>
      <c r="L80" s="66">
        <v>6</v>
      </c>
      <c r="M80" s="64">
        <v>1</v>
      </c>
      <c r="N80" s="68">
        <v>0</v>
      </c>
      <c r="O80" s="69">
        <v>0</v>
      </c>
      <c r="P80" s="55"/>
      <c r="Q80" s="55"/>
      <c r="R80" s="55"/>
    </row>
    <row r="81" spans="1:18" ht="23.25">
      <c r="A81" s="38"/>
      <c r="B81" s="38"/>
      <c r="C81" s="38"/>
      <c r="D81" s="38"/>
      <c r="E81" s="38"/>
      <c r="F81" s="38"/>
      <c r="G81" s="38"/>
      <c r="H81" s="66">
        <v>2</v>
      </c>
      <c r="I81" s="66"/>
      <c r="J81" s="66">
        <v>2</v>
      </c>
      <c r="K81" s="66">
        <v>8</v>
      </c>
      <c r="L81" s="66">
        <v>7</v>
      </c>
      <c r="M81" s="64">
        <v>5</v>
      </c>
      <c r="N81" s="68">
        <v>23600</v>
      </c>
      <c r="O81" s="69">
        <v>0</v>
      </c>
      <c r="P81" s="55"/>
      <c r="Q81" s="55"/>
      <c r="R81" s="55"/>
    </row>
    <row r="82" spans="1:18" ht="23.25">
      <c r="A82" s="38"/>
      <c r="B82" s="38"/>
      <c r="C82" s="38"/>
      <c r="D82" s="38"/>
      <c r="E82" s="38"/>
      <c r="F82" s="38"/>
      <c r="G82" s="38"/>
      <c r="H82" s="66">
        <v>2</v>
      </c>
      <c r="I82" s="66"/>
      <c r="J82" s="66">
        <v>2</v>
      </c>
      <c r="K82" s="66">
        <v>8</v>
      </c>
      <c r="L82" s="66">
        <v>7</v>
      </c>
      <c r="M82" s="64">
        <v>6</v>
      </c>
      <c r="N82" s="68">
        <v>0</v>
      </c>
      <c r="O82" s="69">
        <v>0</v>
      </c>
      <c r="P82" s="43"/>
      <c r="Q82" s="43"/>
      <c r="R82" s="43"/>
    </row>
    <row r="83" spans="1:18" ht="23.25">
      <c r="A83" s="38"/>
      <c r="B83" s="135"/>
      <c r="C83" s="135"/>
      <c r="D83" s="38"/>
      <c r="E83" s="135"/>
      <c r="F83" s="135"/>
      <c r="G83" s="135"/>
      <c r="H83" s="66">
        <v>2</v>
      </c>
      <c r="I83" s="66"/>
      <c r="J83" s="66">
        <v>2</v>
      </c>
      <c r="K83" s="66">
        <v>8</v>
      </c>
      <c r="L83" s="66">
        <v>7</v>
      </c>
      <c r="M83" s="64">
        <v>6</v>
      </c>
      <c r="N83" s="68">
        <v>0</v>
      </c>
      <c r="O83" s="69"/>
      <c r="P83" s="43"/>
      <c r="Q83" s="43"/>
      <c r="R83" s="43"/>
    </row>
    <row r="84" spans="1:18" ht="23.25">
      <c r="A84" s="38"/>
      <c r="B84" s="135"/>
      <c r="C84" s="135"/>
      <c r="D84" s="38"/>
      <c r="E84" s="135"/>
      <c r="F84" s="135"/>
      <c r="G84" s="135">
        <v>100</v>
      </c>
      <c r="H84" s="66">
        <v>2</v>
      </c>
      <c r="I84" s="66"/>
      <c r="J84" s="66">
        <v>2</v>
      </c>
      <c r="K84" s="66">
        <v>8</v>
      </c>
      <c r="L84" s="66">
        <v>8</v>
      </c>
      <c r="M84" s="64">
        <v>1</v>
      </c>
      <c r="N84" s="68">
        <v>0</v>
      </c>
      <c r="O84" s="69">
        <v>0</v>
      </c>
      <c r="P84" s="43"/>
      <c r="Q84" s="43"/>
      <c r="R84" s="43"/>
    </row>
    <row r="85" spans="1:18" ht="23.25">
      <c r="A85" s="38"/>
      <c r="B85" s="135"/>
      <c r="C85" s="135"/>
      <c r="D85" s="38"/>
      <c r="E85" s="135"/>
      <c r="F85" s="135"/>
      <c r="G85" s="135"/>
      <c r="H85" s="66">
        <v>2</v>
      </c>
      <c r="I85" s="66"/>
      <c r="J85" s="66"/>
      <c r="K85" s="66">
        <v>8</v>
      </c>
      <c r="L85" s="66">
        <v>9</v>
      </c>
      <c r="M85" s="64">
        <v>1</v>
      </c>
      <c r="N85" s="68">
        <v>0</v>
      </c>
      <c r="O85" s="69">
        <v>0</v>
      </c>
      <c r="P85" s="43"/>
      <c r="Q85" s="43"/>
      <c r="R85" s="43"/>
    </row>
    <row r="86" spans="1:18" ht="24" thickBot="1">
      <c r="A86" s="108"/>
      <c r="B86" s="109"/>
      <c r="C86" s="109"/>
      <c r="D86" s="108"/>
      <c r="E86" s="109"/>
      <c r="F86" s="109"/>
      <c r="G86" s="109"/>
      <c r="H86" s="205" t="s">
        <v>36</v>
      </c>
      <c r="I86" s="205"/>
      <c r="J86" s="205"/>
      <c r="K86" s="205"/>
      <c r="L86" s="205"/>
      <c r="M86" s="75"/>
      <c r="N86" s="76">
        <f>N16+N42</f>
        <v>2512035</v>
      </c>
      <c r="O86" s="76">
        <f>O16+O42</f>
        <v>2120668</v>
      </c>
      <c r="P86" s="43"/>
      <c r="Q86" s="43"/>
      <c r="R86" s="43"/>
    </row>
    <row r="87" spans="1:18" ht="15.75" thickTop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10"/>
      <c r="O87" s="110"/>
      <c r="P87" s="43"/>
      <c r="Q87" s="43"/>
      <c r="R87" s="43"/>
    </row>
    <row r="88" spans="1:18" ht="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10"/>
      <c r="O88" s="110"/>
      <c r="P88" s="43"/>
      <c r="Q88" s="43"/>
      <c r="R88" s="43"/>
    </row>
    <row r="89" spans="1:18" ht="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Q89" s="43"/>
      <c r="R89" s="43"/>
    </row>
    <row r="90" spans="1:18" ht="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Q90" s="43"/>
      <c r="R90" s="43"/>
    </row>
    <row r="91" spans="1:18" ht="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Q91" s="43"/>
      <c r="R91" s="43"/>
    </row>
    <row r="92" spans="1:18" ht="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Q92" s="43"/>
      <c r="R92" s="43"/>
    </row>
    <row r="93" spans="1:18" ht="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Q93" s="43"/>
      <c r="R93" s="43"/>
    </row>
    <row r="94" spans="1:18" ht="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Q94" s="43"/>
      <c r="R94" s="43"/>
    </row>
    <row r="95" spans="1:18" ht="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Q95" s="43"/>
      <c r="R95" s="43"/>
    </row>
    <row r="96" spans="1:15" ht="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ht="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 ht="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ht="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1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1:15" ht="15.75">
      <c r="A101" s="198" t="s">
        <v>1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200"/>
    </row>
    <row r="102" spans="1:15" ht="15.75">
      <c r="A102" s="159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201" t="s">
        <v>2</v>
      </c>
      <c r="O102" s="202"/>
    </row>
    <row r="103" spans="1:15" ht="15.75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1"/>
    </row>
    <row r="104" spans="1:15" ht="15">
      <c r="A104" s="116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17"/>
    </row>
    <row r="105" spans="1:15" ht="15.75">
      <c r="A105" s="118" t="s">
        <v>3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5"/>
      <c r="N105" s="203" t="s">
        <v>4</v>
      </c>
      <c r="O105" s="204"/>
    </row>
    <row r="106" spans="1:15" ht="15.75">
      <c r="A106" s="118" t="s">
        <v>5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5"/>
      <c r="N106" s="119" t="s">
        <v>6</v>
      </c>
      <c r="O106" s="120"/>
    </row>
    <row r="107" spans="1:15" ht="15.75">
      <c r="A107" s="118" t="s">
        <v>7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5"/>
      <c r="N107" s="119" t="s">
        <v>8</v>
      </c>
      <c r="O107" s="120"/>
    </row>
    <row r="108" spans="1:15" ht="15.75">
      <c r="A108" s="118" t="s">
        <v>34</v>
      </c>
      <c r="B108" s="107"/>
      <c r="C108" s="107"/>
      <c r="D108" s="107"/>
      <c r="E108" s="105"/>
      <c r="F108" s="105"/>
      <c r="G108" s="105"/>
      <c r="H108" s="105"/>
      <c r="I108" s="105"/>
      <c r="J108" s="105"/>
      <c r="K108" s="105"/>
      <c r="L108" s="105"/>
      <c r="M108" s="105"/>
      <c r="N108" s="121" t="s">
        <v>10</v>
      </c>
      <c r="O108" s="122"/>
    </row>
    <row r="109" spans="1:15" ht="16.5" thickBot="1">
      <c r="A109" s="123" t="s">
        <v>37</v>
      </c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4"/>
      <c r="O109" s="126"/>
    </row>
    <row r="110" spans="1:15" ht="15.75" thickBot="1">
      <c r="A110" s="127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05"/>
      <c r="N110" s="125"/>
      <c r="O110" s="127"/>
    </row>
    <row r="111" spans="1:15" ht="15.75">
      <c r="A111" s="206" t="s">
        <v>12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8"/>
      <c r="M111" s="207" t="s">
        <v>13</v>
      </c>
      <c r="N111" s="207"/>
      <c r="O111" s="209"/>
    </row>
    <row r="112" spans="1:15" ht="15.75">
      <c r="A112" s="210" t="s">
        <v>14</v>
      </c>
      <c r="B112" s="211"/>
      <c r="C112" s="210"/>
      <c r="D112" s="210"/>
      <c r="E112" s="210"/>
      <c r="F112" s="210"/>
      <c r="G112" s="210"/>
      <c r="H112" s="210"/>
      <c r="I112" s="210"/>
      <c r="J112" s="212" t="s">
        <v>15</v>
      </c>
      <c r="K112" s="213"/>
      <c r="L112" s="214"/>
      <c r="M112" s="160" t="s">
        <v>16</v>
      </c>
      <c r="N112" s="98" t="s">
        <v>17</v>
      </c>
      <c r="O112" s="161" t="s">
        <v>18</v>
      </c>
    </row>
    <row r="113" spans="1:15" ht="48" thickBot="1">
      <c r="A113" s="99" t="s">
        <v>19</v>
      </c>
      <c r="B113" s="100" t="s">
        <v>20</v>
      </c>
      <c r="C113" s="99" t="s">
        <v>21</v>
      </c>
      <c r="D113" s="99" t="s">
        <v>22</v>
      </c>
      <c r="E113" s="158" t="s">
        <v>23</v>
      </c>
      <c r="F113" s="99" t="s">
        <v>24</v>
      </c>
      <c r="G113" s="99" t="s">
        <v>25</v>
      </c>
      <c r="H113" s="99" t="s">
        <v>26</v>
      </c>
      <c r="I113" s="101"/>
      <c r="J113" s="99" t="s">
        <v>27</v>
      </c>
      <c r="K113" s="101" t="s">
        <v>28</v>
      </c>
      <c r="L113" s="101" t="s">
        <v>29</v>
      </c>
      <c r="M113" s="102" t="s">
        <v>30</v>
      </c>
      <c r="N113" s="129" t="s">
        <v>31</v>
      </c>
      <c r="O113" s="130" t="s">
        <v>32</v>
      </c>
    </row>
    <row r="114" spans="1:15" ht="26.25">
      <c r="A114" s="106"/>
      <c r="B114" s="106"/>
      <c r="C114" s="106"/>
      <c r="D114" s="106"/>
      <c r="E114" s="106"/>
      <c r="F114" s="106"/>
      <c r="G114" s="106"/>
      <c r="H114" s="83">
        <v>2</v>
      </c>
      <c r="I114" s="82"/>
      <c r="J114" s="83">
        <v>3</v>
      </c>
      <c r="K114" s="82"/>
      <c r="L114" s="82"/>
      <c r="M114" s="80"/>
      <c r="N114" s="81">
        <f>N115+N122+N128+N134+N138+N143+N157+N172</f>
        <v>50458</v>
      </c>
      <c r="O114" s="81">
        <f>O115+O122+O128+O134+O138+O143+O157+O172</f>
        <v>0</v>
      </c>
    </row>
    <row r="115" spans="1:15" ht="23.25">
      <c r="A115" s="66"/>
      <c r="B115" s="66"/>
      <c r="C115" s="66"/>
      <c r="D115" s="66"/>
      <c r="E115" s="66"/>
      <c r="F115" s="66"/>
      <c r="G115" s="66"/>
      <c r="H115" s="67">
        <v>2</v>
      </c>
      <c r="I115" s="66"/>
      <c r="J115" s="67">
        <v>3</v>
      </c>
      <c r="K115" s="67">
        <v>1</v>
      </c>
      <c r="L115" s="67"/>
      <c r="M115" s="70"/>
      <c r="N115" s="65">
        <f>SUM(N116:N120)</f>
        <v>0</v>
      </c>
      <c r="O115" s="65">
        <f>SUM(O116:O120)</f>
        <v>0</v>
      </c>
    </row>
    <row r="116" spans="1:15" ht="23.25">
      <c r="A116" s="66"/>
      <c r="B116" s="66"/>
      <c r="C116" s="66"/>
      <c r="D116" s="66"/>
      <c r="E116" s="66"/>
      <c r="F116" s="66"/>
      <c r="G116" s="66">
        <v>100</v>
      </c>
      <c r="H116" s="66">
        <v>2</v>
      </c>
      <c r="I116" s="66"/>
      <c r="J116" s="66">
        <v>3</v>
      </c>
      <c r="K116" s="66">
        <v>1</v>
      </c>
      <c r="L116" s="66">
        <v>1</v>
      </c>
      <c r="M116" s="64">
        <v>1</v>
      </c>
      <c r="N116" s="77">
        <v>0</v>
      </c>
      <c r="O116" s="68">
        <v>0</v>
      </c>
    </row>
    <row r="117" spans="1:15" ht="23.25">
      <c r="A117" s="66"/>
      <c r="B117" s="66"/>
      <c r="C117" s="66"/>
      <c r="D117" s="66"/>
      <c r="E117" s="66"/>
      <c r="F117" s="66"/>
      <c r="G117" s="66">
        <v>9995</v>
      </c>
      <c r="H117" s="66">
        <v>2</v>
      </c>
      <c r="I117" s="66"/>
      <c r="J117" s="66">
        <v>3</v>
      </c>
      <c r="K117" s="66">
        <v>1</v>
      </c>
      <c r="L117" s="66">
        <v>1</v>
      </c>
      <c r="M117" s="64">
        <v>1</v>
      </c>
      <c r="N117" s="77">
        <v>0</v>
      </c>
      <c r="O117" s="68">
        <v>0</v>
      </c>
    </row>
    <row r="118" spans="1:15" ht="23.25">
      <c r="A118" s="64"/>
      <c r="B118" s="64"/>
      <c r="C118" s="64"/>
      <c r="D118" s="64"/>
      <c r="E118" s="64"/>
      <c r="F118" s="64"/>
      <c r="G118" s="64">
        <v>100</v>
      </c>
      <c r="H118" s="64">
        <v>2</v>
      </c>
      <c r="I118" s="64"/>
      <c r="J118" s="64">
        <v>3</v>
      </c>
      <c r="K118" s="64">
        <v>1</v>
      </c>
      <c r="L118" s="64">
        <v>2</v>
      </c>
      <c r="M118" s="64">
        <v>1</v>
      </c>
      <c r="N118" s="77">
        <v>0</v>
      </c>
      <c r="O118" s="68">
        <v>0</v>
      </c>
    </row>
    <row r="119" spans="1:15" ht="23.25">
      <c r="A119" s="64">
        <v>11</v>
      </c>
      <c r="B119" s="64"/>
      <c r="C119" s="64"/>
      <c r="D119" s="64">
        <v>1</v>
      </c>
      <c r="E119" s="64"/>
      <c r="F119" s="64"/>
      <c r="G119" s="64"/>
      <c r="H119" s="64">
        <v>2</v>
      </c>
      <c r="I119" s="64"/>
      <c r="J119" s="64">
        <v>3</v>
      </c>
      <c r="K119" s="64">
        <v>1</v>
      </c>
      <c r="L119" s="64">
        <v>3</v>
      </c>
      <c r="M119" s="64">
        <v>2</v>
      </c>
      <c r="N119" s="73">
        <v>0</v>
      </c>
      <c r="O119" s="73">
        <v>0</v>
      </c>
    </row>
    <row r="120" spans="1:15" ht="23.25">
      <c r="A120" s="66"/>
      <c r="B120" s="66"/>
      <c r="C120" s="66"/>
      <c r="D120" s="66"/>
      <c r="E120" s="66"/>
      <c r="F120" s="78"/>
      <c r="G120" s="78"/>
      <c r="H120" s="78">
        <v>2</v>
      </c>
      <c r="I120" s="64"/>
      <c r="J120" s="66">
        <v>3</v>
      </c>
      <c r="K120" s="78">
        <v>1</v>
      </c>
      <c r="L120" s="64">
        <v>4</v>
      </c>
      <c r="M120" s="64">
        <v>1</v>
      </c>
      <c r="N120" s="73">
        <v>0</v>
      </c>
      <c r="O120" s="73">
        <v>0</v>
      </c>
    </row>
    <row r="121" spans="1:15" ht="23.25">
      <c r="A121" s="66"/>
      <c r="B121" s="66"/>
      <c r="C121" s="66"/>
      <c r="D121" s="66"/>
      <c r="E121" s="66"/>
      <c r="F121" s="78"/>
      <c r="G121" s="78"/>
      <c r="H121" s="78"/>
      <c r="I121" s="64"/>
      <c r="J121" s="67"/>
      <c r="K121" s="78"/>
      <c r="L121" s="64"/>
      <c r="M121" s="64"/>
      <c r="N121" s="73">
        <v>0</v>
      </c>
      <c r="O121" s="73">
        <v>0</v>
      </c>
    </row>
    <row r="122" spans="1:15" ht="23.25">
      <c r="A122" s="66">
        <v>11</v>
      </c>
      <c r="B122" s="66"/>
      <c r="C122" s="66"/>
      <c r="D122" s="66">
        <v>1</v>
      </c>
      <c r="E122" s="66"/>
      <c r="F122" s="78">
        <v>331</v>
      </c>
      <c r="G122" s="78"/>
      <c r="H122" s="136">
        <v>2</v>
      </c>
      <c r="I122" s="70"/>
      <c r="J122" s="67">
        <v>3</v>
      </c>
      <c r="K122" s="136">
        <v>2</v>
      </c>
      <c r="L122" s="70"/>
      <c r="M122" s="64"/>
      <c r="N122" s="65">
        <f>N123+N124+N125+N126+N127</f>
        <v>0</v>
      </c>
      <c r="O122" s="65">
        <f>O123+O124+O125+O126+O127</f>
        <v>0</v>
      </c>
    </row>
    <row r="123" spans="1:15" ht="23.25">
      <c r="A123" s="66"/>
      <c r="B123" s="66"/>
      <c r="C123" s="66"/>
      <c r="D123" s="66"/>
      <c r="E123" s="66"/>
      <c r="F123" s="78"/>
      <c r="G123" s="78"/>
      <c r="H123" s="66">
        <v>2</v>
      </c>
      <c r="I123" s="78"/>
      <c r="J123" s="66">
        <v>3</v>
      </c>
      <c r="K123" s="66">
        <v>2</v>
      </c>
      <c r="L123" s="66">
        <v>1</v>
      </c>
      <c r="M123" s="64"/>
      <c r="N123" s="73">
        <v>0</v>
      </c>
      <c r="O123" s="73">
        <v>0</v>
      </c>
    </row>
    <row r="124" spans="1:15" ht="23.25">
      <c r="A124" s="66"/>
      <c r="B124" s="66"/>
      <c r="C124" s="66"/>
      <c r="D124" s="66"/>
      <c r="E124" s="66"/>
      <c r="F124" s="78"/>
      <c r="G124" s="78"/>
      <c r="H124" s="66">
        <v>2</v>
      </c>
      <c r="I124" s="78"/>
      <c r="J124" s="66">
        <v>3</v>
      </c>
      <c r="K124" s="66">
        <v>2</v>
      </c>
      <c r="L124" s="66">
        <v>2</v>
      </c>
      <c r="M124" s="64"/>
      <c r="N124" s="73">
        <v>0</v>
      </c>
      <c r="O124" s="73">
        <v>0</v>
      </c>
    </row>
    <row r="125" spans="1:15" ht="23.25">
      <c r="A125" s="66"/>
      <c r="B125" s="66"/>
      <c r="C125" s="66"/>
      <c r="D125" s="66"/>
      <c r="E125" s="66"/>
      <c r="F125" s="78"/>
      <c r="G125" s="78">
        <v>100</v>
      </c>
      <c r="H125" s="66">
        <v>2</v>
      </c>
      <c r="I125" s="78"/>
      <c r="J125" s="66">
        <v>3</v>
      </c>
      <c r="K125" s="66">
        <v>2</v>
      </c>
      <c r="L125" s="66">
        <v>3</v>
      </c>
      <c r="M125" s="64"/>
      <c r="N125" s="73">
        <v>0</v>
      </c>
      <c r="O125" s="73">
        <v>0</v>
      </c>
    </row>
    <row r="126" spans="1:15" ht="23.25">
      <c r="A126" s="66"/>
      <c r="B126" s="66"/>
      <c r="C126" s="66"/>
      <c r="D126" s="66"/>
      <c r="E126" s="66"/>
      <c r="F126" s="78"/>
      <c r="G126" s="78"/>
      <c r="H126" s="66">
        <v>2</v>
      </c>
      <c r="I126" s="78"/>
      <c r="J126" s="66">
        <v>3</v>
      </c>
      <c r="K126" s="66">
        <v>2</v>
      </c>
      <c r="L126" s="66">
        <v>4</v>
      </c>
      <c r="M126" s="64"/>
      <c r="N126" s="73">
        <v>0</v>
      </c>
      <c r="O126" s="73">
        <v>0</v>
      </c>
    </row>
    <row r="127" spans="1:15" ht="23.25">
      <c r="A127" s="66"/>
      <c r="B127" s="66"/>
      <c r="C127" s="66"/>
      <c r="D127" s="66"/>
      <c r="E127" s="66"/>
      <c r="F127" s="78"/>
      <c r="G127" s="78"/>
      <c r="H127" s="66">
        <v>2</v>
      </c>
      <c r="I127" s="78"/>
      <c r="J127" s="66">
        <v>3</v>
      </c>
      <c r="K127" s="66">
        <v>2</v>
      </c>
      <c r="L127" s="66">
        <v>4</v>
      </c>
      <c r="M127" s="64"/>
      <c r="N127" s="73">
        <v>0</v>
      </c>
      <c r="O127" s="73">
        <v>0</v>
      </c>
    </row>
    <row r="128" spans="1:16" ht="23.25">
      <c r="A128" s="66"/>
      <c r="B128" s="66"/>
      <c r="C128" s="66"/>
      <c r="D128" s="66"/>
      <c r="E128" s="66"/>
      <c r="F128" s="78"/>
      <c r="G128" s="78"/>
      <c r="H128" s="67">
        <v>2</v>
      </c>
      <c r="I128" s="136"/>
      <c r="J128" s="67">
        <v>3</v>
      </c>
      <c r="K128" s="67">
        <v>3</v>
      </c>
      <c r="L128" s="66"/>
      <c r="M128" s="64"/>
      <c r="N128" s="65">
        <f>SUM(N129:N132)+N133</f>
        <v>0</v>
      </c>
      <c r="O128" s="65">
        <f>SUM(O129:O132)</f>
        <v>0</v>
      </c>
      <c r="P128" s="40">
        <f>P129+P131+P132</f>
        <v>0</v>
      </c>
    </row>
    <row r="129" spans="1:15" ht="23.25">
      <c r="A129" s="66"/>
      <c r="B129" s="66"/>
      <c r="C129" s="66"/>
      <c r="D129" s="66"/>
      <c r="E129" s="66"/>
      <c r="F129" s="78"/>
      <c r="G129" s="78"/>
      <c r="H129" s="66">
        <v>2</v>
      </c>
      <c r="I129" s="78"/>
      <c r="J129" s="66">
        <v>3</v>
      </c>
      <c r="K129" s="66">
        <v>3</v>
      </c>
      <c r="L129" s="66">
        <v>1</v>
      </c>
      <c r="M129" s="64"/>
      <c r="N129" s="73">
        <v>0</v>
      </c>
      <c r="O129" s="73">
        <v>0</v>
      </c>
    </row>
    <row r="130" spans="1:15" ht="23.25">
      <c r="A130" s="66"/>
      <c r="B130" s="66"/>
      <c r="C130" s="66"/>
      <c r="D130" s="66"/>
      <c r="E130" s="66"/>
      <c r="F130" s="78"/>
      <c r="G130" s="78"/>
      <c r="H130" s="78">
        <v>2</v>
      </c>
      <c r="I130" s="64"/>
      <c r="J130" s="66">
        <v>3</v>
      </c>
      <c r="K130" s="78">
        <v>3</v>
      </c>
      <c r="L130" s="64">
        <v>1</v>
      </c>
      <c r="M130" s="64"/>
      <c r="N130" s="73">
        <v>0</v>
      </c>
      <c r="O130" s="73">
        <v>0</v>
      </c>
    </row>
    <row r="131" spans="1:15" ht="23.25">
      <c r="A131" s="66"/>
      <c r="B131" s="66"/>
      <c r="C131" s="66"/>
      <c r="D131" s="66"/>
      <c r="E131" s="66"/>
      <c r="F131" s="78"/>
      <c r="G131" s="78">
        <v>100</v>
      </c>
      <c r="H131" s="78">
        <v>2</v>
      </c>
      <c r="I131" s="64"/>
      <c r="J131" s="66">
        <v>3</v>
      </c>
      <c r="K131" s="78">
        <v>3</v>
      </c>
      <c r="L131" s="64">
        <v>2</v>
      </c>
      <c r="M131" s="64"/>
      <c r="N131" s="73">
        <v>0</v>
      </c>
      <c r="O131" s="73">
        <v>0</v>
      </c>
    </row>
    <row r="132" spans="1:15" ht="23.25">
      <c r="A132" s="66"/>
      <c r="B132" s="66"/>
      <c r="C132" s="66"/>
      <c r="D132" s="66"/>
      <c r="E132" s="66"/>
      <c r="F132" s="78"/>
      <c r="G132" s="78"/>
      <c r="H132" s="78">
        <v>2</v>
      </c>
      <c r="I132" s="64"/>
      <c r="J132" s="66">
        <v>3</v>
      </c>
      <c r="K132" s="78">
        <v>3</v>
      </c>
      <c r="L132" s="64">
        <v>3</v>
      </c>
      <c r="M132" s="64"/>
      <c r="N132" s="137">
        <v>0</v>
      </c>
      <c r="O132" s="137">
        <v>0</v>
      </c>
    </row>
    <row r="133" spans="1:15" ht="23.25">
      <c r="A133" s="66"/>
      <c r="B133" s="66"/>
      <c r="C133" s="66"/>
      <c r="D133" s="66"/>
      <c r="E133" s="66"/>
      <c r="F133" s="78"/>
      <c r="G133" s="78"/>
      <c r="H133" s="78">
        <v>2</v>
      </c>
      <c r="I133" s="64"/>
      <c r="J133" s="66">
        <v>3</v>
      </c>
      <c r="K133" s="78">
        <v>3</v>
      </c>
      <c r="L133" s="64">
        <v>5</v>
      </c>
      <c r="M133" s="64"/>
      <c r="N133" s="137">
        <v>0</v>
      </c>
      <c r="O133" s="137"/>
    </row>
    <row r="134" spans="1:18" ht="23.25">
      <c r="A134" s="66"/>
      <c r="B134" s="66"/>
      <c r="C134" s="66"/>
      <c r="D134" s="66"/>
      <c r="E134" s="66"/>
      <c r="F134" s="66"/>
      <c r="G134" s="66"/>
      <c r="H134" s="67">
        <v>2</v>
      </c>
      <c r="I134" s="66"/>
      <c r="J134" s="67">
        <v>3</v>
      </c>
      <c r="K134" s="67">
        <v>4</v>
      </c>
      <c r="L134" s="66"/>
      <c r="M134" s="64"/>
      <c r="N134" s="138">
        <f>SUM(N135:N136)+N137</f>
        <v>0</v>
      </c>
      <c r="O134" s="138">
        <f>SUM(O135:O136)+O137</f>
        <v>0</v>
      </c>
      <c r="P134" s="43"/>
      <c r="Q134" s="43"/>
      <c r="R134" s="43"/>
    </row>
    <row r="135" spans="1:18" ht="23.25">
      <c r="A135" s="66"/>
      <c r="B135" s="66"/>
      <c r="C135" s="66"/>
      <c r="D135" s="66"/>
      <c r="E135" s="66"/>
      <c r="F135" s="66"/>
      <c r="G135" s="66"/>
      <c r="H135" s="66">
        <v>2</v>
      </c>
      <c r="I135" s="66"/>
      <c r="J135" s="66">
        <v>3</v>
      </c>
      <c r="K135" s="66">
        <v>4</v>
      </c>
      <c r="L135" s="66">
        <v>1</v>
      </c>
      <c r="M135" s="64"/>
      <c r="N135" s="77">
        <v>0</v>
      </c>
      <c r="O135" s="68">
        <v>0</v>
      </c>
      <c r="P135" s="43"/>
      <c r="Q135" s="43"/>
      <c r="R135" s="43"/>
    </row>
    <row r="136" spans="1:18" ht="23.25">
      <c r="A136" s="66"/>
      <c r="B136" s="66"/>
      <c r="C136" s="66"/>
      <c r="D136" s="66"/>
      <c r="E136" s="66"/>
      <c r="F136" s="66"/>
      <c r="G136" s="66"/>
      <c r="H136" s="66">
        <v>2</v>
      </c>
      <c r="I136" s="66"/>
      <c r="J136" s="66">
        <v>3</v>
      </c>
      <c r="K136" s="66">
        <v>4</v>
      </c>
      <c r="L136" s="66">
        <v>2</v>
      </c>
      <c r="M136" s="64"/>
      <c r="N136" s="137">
        <v>0</v>
      </c>
      <c r="O136" s="73">
        <v>0</v>
      </c>
      <c r="P136" s="43"/>
      <c r="Q136" s="43"/>
      <c r="R136" s="43"/>
    </row>
    <row r="137" spans="1:18" ht="23.25">
      <c r="A137" s="66"/>
      <c r="B137" s="66"/>
      <c r="C137" s="66"/>
      <c r="D137" s="66"/>
      <c r="E137" s="66"/>
      <c r="F137" s="66"/>
      <c r="G137" s="66"/>
      <c r="H137" s="66">
        <v>2</v>
      </c>
      <c r="I137" s="66"/>
      <c r="J137" s="66">
        <v>3</v>
      </c>
      <c r="K137" s="66">
        <v>4</v>
      </c>
      <c r="L137" s="66">
        <v>2</v>
      </c>
      <c r="M137" s="64"/>
      <c r="N137" s="137">
        <v>0</v>
      </c>
      <c r="O137" s="73">
        <v>0</v>
      </c>
      <c r="P137" s="43"/>
      <c r="Q137" s="43"/>
      <c r="R137" s="43"/>
    </row>
    <row r="138" spans="1:18" ht="23.25">
      <c r="A138" s="66"/>
      <c r="B138" s="66"/>
      <c r="C138" s="66"/>
      <c r="D138" s="66"/>
      <c r="E138" s="66"/>
      <c r="F138" s="66"/>
      <c r="G138" s="66"/>
      <c r="H138" s="67">
        <v>2</v>
      </c>
      <c r="I138" s="67"/>
      <c r="J138" s="67">
        <v>3</v>
      </c>
      <c r="K138" s="67">
        <v>5</v>
      </c>
      <c r="L138" s="67"/>
      <c r="M138" s="70"/>
      <c r="N138" s="138">
        <f>SUM(N139:N140)+N141+N142</f>
        <v>0</v>
      </c>
      <c r="O138" s="138">
        <f>SUM(O139:O140)+O141+O142</f>
        <v>0</v>
      </c>
      <c r="P138" s="43"/>
      <c r="Q138" s="43"/>
      <c r="R138" s="43"/>
    </row>
    <row r="139" spans="1:18" ht="23.25">
      <c r="A139" s="66"/>
      <c r="B139" s="66"/>
      <c r="C139" s="66"/>
      <c r="D139" s="66"/>
      <c r="E139" s="66"/>
      <c r="F139" s="66"/>
      <c r="G139" s="66"/>
      <c r="H139" s="66">
        <v>2</v>
      </c>
      <c r="I139" s="66"/>
      <c r="J139" s="66">
        <v>3</v>
      </c>
      <c r="K139" s="66">
        <v>5</v>
      </c>
      <c r="L139" s="66">
        <v>1</v>
      </c>
      <c r="M139" s="64"/>
      <c r="N139" s="77">
        <v>0</v>
      </c>
      <c r="O139" s="68">
        <v>0</v>
      </c>
      <c r="P139" s="43"/>
      <c r="Q139" s="43"/>
      <c r="R139" s="43"/>
    </row>
    <row r="140" spans="1:18" ht="23.25">
      <c r="A140" s="66"/>
      <c r="B140" s="66"/>
      <c r="C140" s="66"/>
      <c r="D140" s="66"/>
      <c r="E140" s="66"/>
      <c r="F140" s="66"/>
      <c r="G140" s="66">
        <v>100</v>
      </c>
      <c r="H140" s="66">
        <v>2</v>
      </c>
      <c r="I140" s="66"/>
      <c r="J140" s="66">
        <v>3</v>
      </c>
      <c r="K140" s="66">
        <v>5</v>
      </c>
      <c r="L140" s="66">
        <v>3</v>
      </c>
      <c r="M140" s="64"/>
      <c r="N140" s="77">
        <v>0</v>
      </c>
      <c r="O140" s="68">
        <v>0</v>
      </c>
      <c r="P140" s="43"/>
      <c r="Q140" s="43"/>
      <c r="R140" s="43"/>
    </row>
    <row r="141" spans="1:18" ht="23.25">
      <c r="A141" s="66"/>
      <c r="B141" s="66"/>
      <c r="C141" s="66"/>
      <c r="D141" s="66"/>
      <c r="E141" s="66"/>
      <c r="F141" s="66"/>
      <c r="G141" s="66">
        <v>9995</v>
      </c>
      <c r="H141" s="66">
        <v>2</v>
      </c>
      <c r="I141" s="66"/>
      <c r="J141" s="66">
        <v>3</v>
      </c>
      <c r="K141" s="66">
        <v>5</v>
      </c>
      <c r="L141" s="66">
        <v>5</v>
      </c>
      <c r="M141" s="64"/>
      <c r="N141" s="77">
        <v>0</v>
      </c>
      <c r="O141" s="77">
        <v>0</v>
      </c>
      <c r="P141" s="43"/>
      <c r="Q141" s="43"/>
      <c r="R141" s="43"/>
    </row>
    <row r="142" spans="1:18" ht="23.25">
      <c r="A142" s="66"/>
      <c r="B142" s="66"/>
      <c r="C142" s="66"/>
      <c r="D142" s="66"/>
      <c r="E142" s="66"/>
      <c r="F142" s="66"/>
      <c r="G142" s="66"/>
      <c r="H142" s="66">
        <v>2</v>
      </c>
      <c r="I142" s="66"/>
      <c r="J142" s="66">
        <v>3</v>
      </c>
      <c r="K142" s="66">
        <v>5</v>
      </c>
      <c r="L142" s="66">
        <v>5</v>
      </c>
      <c r="M142" s="64"/>
      <c r="N142" s="77">
        <v>0</v>
      </c>
      <c r="O142" s="77">
        <v>0</v>
      </c>
      <c r="P142" s="43"/>
      <c r="Q142" s="43"/>
      <c r="R142" s="43"/>
    </row>
    <row r="143" spans="1:18" ht="23.25">
      <c r="A143" s="66"/>
      <c r="B143" s="66"/>
      <c r="C143" s="66"/>
      <c r="D143" s="66">
        <v>1</v>
      </c>
      <c r="E143" s="66"/>
      <c r="F143" s="66">
        <v>331</v>
      </c>
      <c r="G143" s="66"/>
      <c r="H143" s="67">
        <v>2</v>
      </c>
      <c r="I143" s="67"/>
      <c r="J143" s="67">
        <v>3</v>
      </c>
      <c r="K143" s="67">
        <v>6</v>
      </c>
      <c r="L143" s="67"/>
      <c r="M143" s="70"/>
      <c r="N143" s="138">
        <f>N144+N149+N150+N152+N153+N154+N151+N155+N156</f>
        <v>0</v>
      </c>
      <c r="O143" s="138">
        <f>O144+O149+O150+O152+O153+O154+O151+O155+O156</f>
        <v>0</v>
      </c>
      <c r="P143" s="43">
        <v>0</v>
      </c>
      <c r="Q143" s="43"/>
      <c r="R143" s="43"/>
    </row>
    <row r="144" spans="1:18" ht="23.25">
      <c r="A144" s="66"/>
      <c r="B144" s="66"/>
      <c r="C144" s="66"/>
      <c r="D144" s="66"/>
      <c r="E144" s="66"/>
      <c r="F144" s="66"/>
      <c r="G144" s="66">
        <v>100</v>
      </c>
      <c r="H144" s="66">
        <v>2</v>
      </c>
      <c r="I144" s="66"/>
      <c r="J144" s="66">
        <v>3</v>
      </c>
      <c r="K144" s="66">
        <v>6</v>
      </c>
      <c r="L144" s="66">
        <v>2</v>
      </c>
      <c r="M144" s="64">
        <v>1</v>
      </c>
      <c r="N144" s="77">
        <v>0</v>
      </c>
      <c r="O144" s="77">
        <v>0</v>
      </c>
      <c r="P144" s="43"/>
      <c r="Q144" s="43"/>
      <c r="R144" s="43"/>
    </row>
    <row r="145" spans="1:18" ht="0.75" customHeight="1">
      <c r="A145" s="66"/>
      <c r="B145" s="66"/>
      <c r="C145" s="66"/>
      <c r="D145" s="66"/>
      <c r="E145" s="66"/>
      <c r="F145" s="66"/>
      <c r="G145" s="66"/>
      <c r="H145" s="66">
        <v>2</v>
      </c>
      <c r="I145" s="66"/>
      <c r="J145" s="66">
        <v>3</v>
      </c>
      <c r="K145" s="66">
        <v>6</v>
      </c>
      <c r="L145" s="66">
        <v>1</v>
      </c>
      <c r="M145" s="64">
        <v>2</v>
      </c>
      <c r="N145" s="77">
        <v>1200</v>
      </c>
      <c r="O145" s="68">
        <v>1200</v>
      </c>
      <c r="P145" s="43"/>
      <c r="Q145" s="43"/>
      <c r="R145" s="43"/>
    </row>
    <row r="146" spans="1:18" ht="0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>
        <v>2</v>
      </c>
      <c r="M146" s="64"/>
      <c r="N146" s="77"/>
      <c r="O146" s="68"/>
      <c r="P146" s="43"/>
      <c r="Q146" s="43"/>
      <c r="R146" s="43"/>
    </row>
    <row r="147" spans="1:18" ht="0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4"/>
      <c r="N147" s="77"/>
      <c r="O147" s="68"/>
      <c r="P147" s="43"/>
      <c r="Q147" s="43"/>
      <c r="R147" s="43"/>
    </row>
    <row r="148" spans="1:18" ht="0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4"/>
      <c r="N148" s="77"/>
      <c r="O148" s="68"/>
      <c r="P148" s="43"/>
      <c r="Q148" s="43"/>
      <c r="R148" s="43"/>
    </row>
    <row r="149" spans="1:18" ht="23.25">
      <c r="A149" s="66"/>
      <c r="B149" s="66"/>
      <c r="C149" s="66"/>
      <c r="D149" s="66"/>
      <c r="E149" s="66"/>
      <c r="F149" s="66"/>
      <c r="G149" s="66"/>
      <c r="H149" s="66">
        <v>2</v>
      </c>
      <c r="I149" s="66"/>
      <c r="J149" s="66">
        <v>3</v>
      </c>
      <c r="K149" s="66">
        <v>6</v>
      </c>
      <c r="L149" s="66">
        <v>1</v>
      </c>
      <c r="M149" s="64">
        <v>1</v>
      </c>
      <c r="N149" s="77">
        <v>0</v>
      </c>
      <c r="O149" s="68">
        <v>0</v>
      </c>
      <c r="P149" s="55"/>
      <c r="Q149" s="55"/>
      <c r="R149" s="43"/>
    </row>
    <row r="150" spans="1:18" ht="23.25">
      <c r="A150" s="66"/>
      <c r="B150" s="66"/>
      <c r="C150" s="66"/>
      <c r="D150" s="66"/>
      <c r="E150" s="66"/>
      <c r="F150" s="66"/>
      <c r="G150" s="66"/>
      <c r="H150" s="66">
        <v>2</v>
      </c>
      <c r="I150" s="66"/>
      <c r="J150" s="66">
        <v>3</v>
      </c>
      <c r="K150" s="66">
        <v>6</v>
      </c>
      <c r="L150" s="66">
        <v>1</v>
      </c>
      <c r="M150" s="64">
        <v>2</v>
      </c>
      <c r="N150" s="77">
        <v>0</v>
      </c>
      <c r="O150" s="68">
        <v>0</v>
      </c>
      <c r="P150" s="55"/>
      <c r="Q150" s="55"/>
      <c r="R150" s="43"/>
    </row>
    <row r="151" spans="1:18" ht="23.25">
      <c r="A151" s="66"/>
      <c r="B151" s="66"/>
      <c r="C151" s="66"/>
      <c r="D151" s="66"/>
      <c r="E151" s="66"/>
      <c r="F151" s="66"/>
      <c r="G151" s="66"/>
      <c r="H151" s="66">
        <v>2</v>
      </c>
      <c r="I151" s="66"/>
      <c r="J151" s="66">
        <v>3</v>
      </c>
      <c r="K151" s="66">
        <v>6</v>
      </c>
      <c r="L151" s="66">
        <v>1</v>
      </c>
      <c r="M151" s="64">
        <v>7</v>
      </c>
      <c r="N151" s="77">
        <v>0</v>
      </c>
      <c r="O151" s="68">
        <v>0</v>
      </c>
      <c r="P151" s="55"/>
      <c r="Q151" s="55"/>
      <c r="R151" s="43"/>
    </row>
    <row r="152" spans="1:18" ht="23.25">
      <c r="A152" s="66"/>
      <c r="B152" s="66"/>
      <c r="C152" s="66"/>
      <c r="D152" s="66"/>
      <c r="E152" s="66"/>
      <c r="F152" s="66"/>
      <c r="G152" s="66">
        <v>100</v>
      </c>
      <c r="H152" s="66">
        <v>2</v>
      </c>
      <c r="I152" s="66"/>
      <c r="J152" s="66">
        <v>3</v>
      </c>
      <c r="K152" s="66">
        <v>6</v>
      </c>
      <c r="L152" s="66">
        <v>3</v>
      </c>
      <c r="M152" s="64">
        <v>1</v>
      </c>
      <c r="N152" s="77">
        <v>0</v>
      </c>
      <c r="O152" s="68">
        <v>0</v>
      </c>
      <c r="P152" s="43"/>
      <c r="Q152" s="43"/>
      <c r="R152" s="43"/>
    </row>
    <row r="153" spans="1:18" ht="23.25">
      <c r="A153" s="66"/>
      <c r="B153" s="66"/>
      <c r="C153" s="66"/>
      <c r="D153" s="66"/>
      <c r="E153" s="66"/>
      <c r="F153" s="66"/>
      <c r="G153" s="66">
        <v>100</v>
      </c>
      <c r="H153" s="66">
        <v>2</v>
      </c>
      <c r="I153" s="66"/>
      <c r="J153" s="66">
        <v>3</v>
      </c>
      <c r="K153" s="66">
        <v>6</v>
      </c>
      <c r="L153" s="66">
        <v>3</v>
      </c>
      <c r="M153" s="64">
        <v>3</v>
      </c>
      <c r="N153" s="77">
        <v>0</v>
      </c>
      <c r="O153" s="68">
        <v>0</v>
      </c>
      <c r="P153" s="43"/>
      <c r="Q153" s="43"/>
      <c r="R153" s="43"/>
    </row>
    <row r="154" spans="1:18" ht="23.25">
      <c r="A154" s="66"/>
      <c r="B154" s="66"/>
      <c r="C154" s="66"/>
      <c r="D154" s="66"/>
      <c r="E154" s="66"/>
      <c r="F154" s="66"/>
      <c r="G154" s="66"/>
      <c r="H154" s="66">
        <v>2</v>
      </c>
      <c r="I154" s="66"/>
      <c r="J154" s="66">
        <v>3</v>
      </c>
      <c r="K154" s="66">
        <v>6</v>
      </c>
      <c r="L154" s="66">
        <v>3</v>
      </c>
      <c r="M154" s="64">
        <v>4</v>
      </c>
      <c r="N154" s="77">
        <v>0</v>
      </c>
      <c r="O154" s="77">
        <v>0</v>
      </c>
      <c r="P154" s="43"/>
      <c r="Q154" s="43"/>
      <c r="R154" s="43"/>
    </row>
    <row r="155" spans="1:18" ht="23.25">
      <c r="A155" s="66"/>
      <c r="B155" s="66"/>
      <c r="C155" s="66"/>
      <c r="D155" s="66"/>
      <c r="E155" s="66"/>
      <c r="F155" s="66"/>
      <c r="G155" s="66"/>
      <c r="H155" s="66">
        <v>2</v>
      </c>
      <c r="I155" s="66"/>
      <c r="J155" s="66">
        <v>3</v>
      </c>
      <c r="K155" s="66">
        <v>6</v>
      </c>
      <c r="L155" s="66">
        <v>3</v>
      </c>
      <c r="M155" s="64">
        <v>6</v>
      </c>
      <c r="N155" s="77">
        <v>0</v>
      </c>
      <c r="O155" s="77">
        <v>0</v>
      </c>
      <c r="P155" s="43"/>
      <c r="Q155" s="43"/>
      <c r="R155" s="43"/>
    </row>
    <row r="156" spans="1:18" ht="23.25">
      <c r="A156" s="66"/>
      <c r="B156" s="66"/>
      <c r="C156" s="66"/>
      <c r="D156" s="66"/>
      <c r="E156" s="66"/>
      <c r="F156" s="66"/>
      <c r="G156" s="66"/>
      <c r="H156" s="66">
        <v>2</v>
      </c>
      <c r="I156" s="66"/>
      <c r="J156" s="66">
        <v>6</v>
      </c>
      <c r="K156" s="66">
        <v>6</v>
      </c>
      <c r="L156" s="66">
        <v>4</v>
      </c>
      <c r="M156" s="64">
        <v>4</v>
      </c>
      <c r="N156" s="77">
        <v>0</v>
      </c>
      <c r="O156" s="77">
        <v>0</v>
      </c>
      <c r="P156" s="43"/>
      <c r="Q156" s="43"/>
      <c r="R156" s="43"/>
    </row>
    <row r="157" spans="1:18" ht="23.25">
      <c r="A157" s="66"/>
      <c r="B157" s="66"/>
      <c r="C157" s="66"/>
      <c r="D157" s="66"/>
      <c r="E157" s="66"/>
      <c r="F157" s="66"/>
      <c r="G157" s="66"/>
      <c r="H157" s="67">
        <v>2</v>
      </c>
      <c r="I157" s="67"/>
      <c r="J157" s="67">
        <v>3</v>
      </c>
      <c r="K157" s="67">
        <v>7</v>
      </c>
      <c r="L157" s="67"/>
      <c r="M157" s="70"/>
      <c r="N157" s="138">
        <f>SUM(N158:N165)+N167+N169+N168+N166+N170+N171</f>
        <v>0</v>
      </c>
      <c r="O157" s="138">
        <f>SUM(O158:O165)+O167+O169+O168+O166+O170+O171</f>
        <v>0</v>
      </c>
      <c r="P157" s="43"/>
      <c r="Q157" s="43"/>
      <c r="R157" s="43"/>
    </row>
    <row r="158" spans="1:18" ht="23.25">
      <c r="A158" s="66"/>
      <c r="B158" s="66"/>
      <c r="C158" s="66"/>
      <c r="D158" s="66"/>
      <c r="E158" s="66"/>
      <c r="F158" s="66"/>
      <c r="G158" s="66">
        <v>100</v>
      </c>
      <c r="H158" s="66">
        <v>2</v>
      </c>
      <c r="I158" s="66"/>
      <c r="J158" s="66">
        <v>3</v>
      </c>
      <c r="K158" s="66">
        <v>7</v>
      </c>
      <c r="L158" s="66">
        <v>1</v>
      </c>
      <c r="M158" s="64">
        <v>1</v>
      </c>
      <c r="N158" s="77">
        <v>0</v>
      </c>
      <c r="O158" s="77">
        <v>0</v>
      </c>
      <c r="P158" s="43"/>
      <c r="Q158" s="43"/>
      <c r="R158" s="43"/>
    </row>
    <row r="159" spans="1:18" ht="23.25">
      <c r="A159" s="66"/>
      <c r="B159" s="66"/>
      <c r="C159" s="66"/>
      <c r="D159" s="66"/>
      <c r="E159" s="66"/>
      <c r="F159" s="66"/>
      <c r="G159" s="66">
        <v>9995</v>
      </c>
      <c r="H159" s="66">
        <v>2</v>
      </c>
      <c r="I159" s="66"/>
      <c r="J159" s="66">
        <v>3</v>
      </c>
      <c r="K159" s="66">
        <v>7</v>
      </c>
      <c r="L159" s="66">
        <v>1</v>
      </c>
      <c r="M159" s="64">
        <v>1</v>
      </c>
      <c r="N159" s="77">
        <v>0</v>
      </c>
      <c r="O159" s="68">
        <v>0</v>
      </c>
      <c r="P159" s="43"/>
      <c r="Q159" s="43"/>
      <c r="R159" s="43"/>
    </row>
    <row r="160" spans="1:18" ht="23.25">
      <c r="A160" s="66"/>
      <c r="B160" s="66"/>
      <c r="C160" s="66"/>
      <c r="D160" s="66"/>
      <c r="E160" s="66"/>
      <c r="F160" s="66"/>
      <c r="G160" s="66">
        <v>100</v>
      </c>
      <c r="H160" s="66">
        <v>2</v>
      </c>
      <c r="I160" s="66"/>
      <c r="J160" s="66">
        <v>3</v>
      </c>
      <c r="K160" s="66">
        <v>7</v>
      </c>
      <c r="L160" s="66">
        <v>1</v>
      </c>
      <c r="M160" s="64">
        <v>2</v>
      </c>
      <c r="N160" s="77">
        <v>0</v>
      </c>
      <c r="O160" s="68">
        <v>0</v>
      </c>
      <c r="P160" s="43"/>
      <c r="Q160" s="43"/>
      <c r="R160" s="43"/>
    </row>
    <row r="161" spans="1:18" ht="23.25">
      <c r="A161" s="66"/>
      <c r="B161" s="66"/>
      <c r="C161" s="66"/>
      <c r="D161" s="66"/>
      <c r="E161" s="66"/>
      <c r="F161" s="66"/>
      <c r="G161" s="66">
        <v>100</v>
      </c>
      <c r="H161" s="66">
        <v>2</v>
      </c>
      <c r="I161" s="66"/>
      <c r="J161" s="66">
        <v>3</v>
      </c>
      <c r="K161" s="66">
        <v>7</v>
      </c>
      <c r="L161" s="66">
        <v>1</v>
      </c>
      <c r="M161" s="64">
        <v>2</v>
      </c>
      <c r="N161" s="77">
        <v>0</v>
      </c>
      <c r="O161" s="68">
        <v>0</v>
      </c>
      <c r="P161" s="43"/>
      <c r="Q161" s="43"/>
      <c r="R161" s="43"/>
    </row>
    <row r="162" spans="1:18" ht="23.25">
      <c r="A162" s="66"/>
      <c r="B162" s="66"/>
      <c r="C162" s="66"/>
      <c r="D162" s="66"/>
      <c r="E162" s="66"/>
      <c r="F162" s="66"/>
      <c r="G162" s="66"/>
      <c r="H162" s="66">
        <v>2</v>
      </c>
      <c r="I162" s="66"/>
      <c r="J162" s="66">
        <v>3</v>
      </c>
      <c r="K162" s="66">
        <v>7</v>
      </c>
      <c r="L162" s="66">
        <v>1</v>
      </c>
      <c r="M162" s="64">
        <v>4</v>
      </c>
      <c r="N162" s="137">
        <v>0</v>
      </c>
      <c r="O162" s="73">
        <v>0</v>
      </c>
      <c r="P162" s="43"/>
      <c r="Q162" s="43"/>
      <c r="R162" s="43"/>
    </row>
    <row r="163" spans="1:18" ht="23.25">
      <c r="A163" s="66"/>
      <c r="B163" s="66"/>
      <c r="C163" s="66"/>
      <c r="D163" s="66"/>
      <c r="E163" s="66"/>
      <c r="F163" s="66"/>
      <c r="G163" s="66"/>
      <c r="H163" s="66">
        <v>2</v>
      </c>
      <c r="I163" s="66"/>
      <c r="J163" s="66">
        <v>3</v>
      </c>
      <c r="K163" s="66">
        <v>7</v>
      </c>
      <c r="L163" s="66">
        <v>1</v>
      </c>
      <c r="M163" s="64">
        <v>5</v>
      </c>
      <c r="N163" s="137">
        <v>0</v>
      </c>
      <c r="O163" s="73">
        <v>0</v>
      </c>
      <c r="P163" s="43"/>
      <c r="Q163" s="43"/>
      <c r="R163" s="43"/>
    </row>
    <row r="164" spans="1:18" ht="23.25">
      <c r="A164" s="66"/>
      <c r="B164" s="66"/>
      <c r="C164" s="66"/>
      <c r="D164" s="66"/>
      <c r="E164" s="66"/>
      <c r="F164" s="66"/>
      <c r="G164" s="66"/>
      <c r="H164" s="66">
        <v>2</v>
      </c>
      <c r="I164" s="66"/>
      <c r="J164" s="66">
        <v>3</v>
      </c>
      <c r="K164" s="66">
        <v>7</v>
      </c>
      <c r="L164" s="66">
        <v>1</v>
      </c>
      <c r="M164" s="64">
        <v>6</v>
      </c>
      <c r="N164" s="137">
        <v>0</v>
      </c>
      <c r="O164" s="73">
        <v>0</v>
      </c>
      <c r="P164" s="43"/>
      <c r="Q164" s="43"/>
      <c r="R164" s="43"/>
    </row>
    <row r="165" spans="1:18" ht="23.25">
      <c r="A165" s="66"/>
      <c r="B165" s="66"/>
      <c r="C165" s="66"/>
      <c r="D165" s="66"/>
      <c r="E165" s="66"/>
      <c r="F165" s="66"/>
      <c r="G165" s="66"/>
      <c r="H165" s="66">
        <v>2</v>
      </c>
      <c r="I165" s="66"/>
      <c r="J165" s="66">
        <v>3</v>
      </c>
      <c r="K165" s="66">
        <v>7</v>
      </c>
      <c r="L165" s="66">
        <v>1</v>
      </c>
      <c r="M165" s="64">
        <v>2</v>
      </c>
      <c r="N165" s="137">
        <v>0</v>
      </c>
      <c r="O165" s="73">
        <v>0</v>
      </c>
      <c r="P165" s="43"/>
      <c r="Q165" s="43"/>
      <c r="R165" s="43"/>
    </row>
    <row r="166" spans="1:18" ht="23.25">
      <c r="A166" s="66"/>
      <c r="B166" s="66"/>
      <c r="C166" s="66"/>
      <c r="D166" s="66"/>
      <c r="E166" s="66"/>
      <c r="F166" s="66"/>
      <c r="G166" s="66">
        <v>100</v>
      </c>
      <c r="H166" s="66">
        <v>2</v>
      </c>
      <c r="I166" s="66"/>
      <c r="J166" s="66">
        <v>3</v>
      </c>
      <c r="K166" s="66">
        <v>7</v>
      </c>
      <c r="L166" s="66">
        <v>2</v>
      </c>
      <c r="M166" s="64">
        <v>2</v>
      </c>
      <c r="N166" s="137">
        <v>0</v>
      </c>
      <c r="O166" s="137">
        <v>0</v>
      </c>
      <c r="P166" s="43"/>
      <c r="Q166" s="43"/>
      <c r="R166" s="43"/>
    </row>
    <row r="167" spans="1:18" ht="23.25">
      <c r="A167" s="66"/>
      <c r="B167" s="66"/>
      <c r="C167" s="66"/>
      <c r="D167" s="66"/>
      <c r="E167" s="66"/>
      <c r="F167" s="66"/>
      <c r="G167" s="66"/>
      <c r="H167" s="66">
        <v>2</v>
      </c>
      <c r="I167" s="66"/>
      <c r="J167" s="66">
        <v>3</v>
      </c>
      <c r="K167" s="66">
        <v>7</v>
      </c>
      <c r="L167" s="66">
        <v>2</v>
      </c>
      <c r="M167" s="64">
        <v>3</v>
      </c>
      <c r="N167" s="137">
        <v>0</v>
      </c>
      <c r="O167" s="137">
        <v>0</v>
      </c>
      <c r="P167" s="43"/>
      <c r="Q167" s="43"/>
      <c r="R167" s="43"/>
    </row>
    <row r="168" spans="1:18" ht="23.25">
      <c r="A168" s="66"/>
      <c r="B168" s="66"/>
      <c r="C168" s="66"/>
      <c r="D168" s="66"/>
      <c r="E168" s="66"/>
      <c r="F168" s="66"/>
      <c r="G168" s="66"/>
      <c r="H168" s="66">
        <v>2</v>
      </c>
      <c r="I168" s="66"/>
      <c r="J168" s="66">
        <v>3</v>
      </c>
      <c r="K168" s="66">
        <v>7</v>
      </c>
      <c r="L168" s="66">
        <v>2</v>
      </c>
      <c r="M168" s="64">
        <v>3</v>
      </c>
      <c r="N168" s="137">
        <v>0</v>
      </c>
      <c r="O168" s="137">
        <v>0</v>
      </c>
      <c r="P168" s="43"/>
      <c r="Q168" s="43"/>
      <c r="R168" s="43"/>
    </row>
    <row r="169" spans="1:18" ht="23.25">
      <c r="A169" s="66"/>
      <c r="B169" s="66"/>
      <c r="C169" s="66"/>
      <c r="D169" s="66"/>
      <c r="E169" s="66"/>
      <c r="F169" s="66"/>
      <c r="G169" s="66"/>
      <c r="H169" s="66">
        <v>2</v>
      </c>
      <c r="I169" s="66"/>
      <c r="J169" s="66">
        <v>3</v>
      </c>
      <c r="K169" s="66">
        <v>7</v>
      </c>
      <c r="L169" s="66">
        <v>2</v>
      </c>
      <c r="M169" s="64">
        <v>4</v>
      </c>
      <c r="N169" s="137">
        <v>0</v>
      </c>
      <c r="O169" s="137">
        <v>0</v>
      </c>
      <c r="P169" s="43"/>
      <c r="Q169" s="43"/>
      <c r="R169" s="43"/>
    </row>
    <row r="170" spans="1:18" ht="23.25">
      <c r="A170" s="66"/>
      <c r="B170" s="66"/>
      <c r="C170" s="66"/>
      <c r="D170" s="66"/>
      <c r="E170" s="66"/>
      <c r="F170" s="66"/>
      <c r="G170" s="66">
        <v>100</v>
      </c>
      <c r="H170" s="66">
        <v>2</v>
      </c>
      <c r="I170" s="66"/>
      <c r="J170" s="66">
        <v>3</v>
      </c>
      <c r="K170" s="66">
        <v>7</v>
      </c>
      <c r="L170" s="66">
        <v>2</v>
      </c>
      <c r="M170" s="64">
        <v>5</v>
      </c>
      <c r="N170" s="137">
        <v>0</v>
      </c>
      <c r="O170" s="137">
        <v>0</v>
      </c>
      <c r="P170" s="43"/>
      <c r="Q170" s="43"/>
      <c r="R170" s="43"/>
    </row>
    <row r="171" spans="1:18" ht="23.25">
      <c r="A171" s="66"/>
      <c r="B171" s="66"/>
      <c r="C171" s="66"/>
      <c r="D171" s="66"/>
      <c r="E171" s="66"/>
      <c r="F171" s="66"/>
      <c r="G171" s="66"/>
      <c r="H171" s="66">
        <v>2</v>
      </c>
      <c r="I171" s="66"/>
      <c r="J171" s="66">
        <v>3</v>
      </c>
      <c r="K171" s="66">
        <v>7</v>
      </c>
      <c r="L171" s="66">
        <v>2</v>
      </c>
      <c r="M171" s="64">
        <v>6</v>
      </c>
      <c r="N171" s="137">
        <v>0</v>
      </c>
      <c r="O171" s="137">
        <v>0</v>
      </c>
      <c r="P171" s="43"/>
      <c r="Q171" s="43"/>
      <c r="R171" s="43"/>
    </row>
    <row r="172" spans="1:18" ht="23.25">
      <c r="A172" s="66"/>
      <c r="B172" s="66"/>
      <c r="C172" s="66"/>
      <c r="D172" s="66"/>
      <c r="E172" s="66"/>
      <c r="F172" s="66"/>
      <c r="G172" s="66"/>
      <c r="H172" s="67">
        <v>2</v>
      </c>
      <c r="I172" s="67"/>
      <c r="J172" s="67">
        <v>3</v>
      </c>
      <c r="K172" s="67">
        <v>9</v>
      </c>
      <c r="L172" s="67"/>
      <c r="M172" s="70"/>
      <c r="N172" s="139">
        <f>N173+N174+N175+N176+N177+N180+N179+N178+N181+N182</f>
        <v>50458</v>
      </c>
      <c r="O172" s="139">
        <f>O173+O174+O175+O176+O177+O180+O179+O178+O181+O182</f>
        <v>0</v>
      </c>
      <c r="P172" s="43"/>
      <c r="Q172" s="43"/>
      <c r="R172" s="43"/>
    </row>
    <row r="173" spans="1:18" ht="23.25">
      <c r="A173" s="66"/>
      <c r="B173" s="66"/>
      <c r="C173" s="66"/>
      <c r="D173" s="66"/>
      <c r="E173" s="66"/>
      <c r="F173" s="66"/>
      <c r="G173" s="66">
        <v>100</v>
      </c>
      <c r="H173" s="66">
        <v>2</v>
      </c>
      <c r="I173" s="66"/>
      <c r="J173" s="66">
        <v>3</v>
      </c>
      <c r="K173" s="66">
        <v>9</v>
      </c>
      <c r="L173" s="66">
        <v>1</v>
      </c>
      <c r="M173" s="64">
        <v>1</v>
      </c>
      <c r="N173" s="77">
        <v>0</v>
      </c>
      <c r="O173" s="68">
        <v>0</v>
      </c>
      <c r="P173" s="43"/>
      <c r="Q173" s="43"/>
      <c r="R173" s="43"/>
    </row>
    <row r="174" spans="1:18" ht="23.25">
      <c r="A174" s="66"/>
      <c r="B174" s="78"/>
      <c r="C174" s="78"/>
      <c r="D174" s="66"/>
      <c r="E174" s="78"/>
      <c r="F174" s="78"/>
      <c r="G174" s="66"/>
      <c r="H174" s="66">
        <v>2</v>
      </c>
      <c r="I174" s="66"/>
      <c r="J174" s="66">
        <v>3</v>
      </c>
      <c r="K174" s="66">
        <v>9</v>
      </c>
      <c r="L174" s="66">
        <v>1</v>
      </c>
      <c r="M174" s="64">
        <v>1</v>
      </c>
      <c r="N174" s="77">
        <v>0</v>
      </c>
      <c r="O174" s="68">
        <v>0</v>
      </c>
      <c r="P174" s="43"/>
      <c r="Q174" s="43"/>
      <c r="R174" s="43"/>
    </row>
    <row r="175" spans="1:15" ht="23.25">
      <c r="A175" s="66"/>
      <c r="B175" s="78"/>
      <c r="C175" s="78"/>
      <c r="D175" s="66"/>
      <c r="E175" s="78"/>
      <c r="F175" s="78"/>
      <c r="G175" s="66">
        <v>100</v>
      </c>
      <c r="H175" s="66">
        <v>2</v>
      </c>
      <c r="I175" s="66"/>
      <c r="J175" s="66">
        <v>3</v>
      </c>
      <c r="K175" s="66">
        <v>9</v>
      </c>
      <c r="L175" s="66">
        <v>2</v>
      </c>
      <c r="M175" s="64">
        <v>1</v>
      </c>
      <c r="N175" s="77">
        <v>50458</v>
      </c>
      <c r="O175" s="68">
        <v>0</v>
      </c>
    </row>
    <row r="176" spans="1:15" ht="23.25">
      <c r="A176" s="66"/>
      <c r="B176" s="78"/>
      <c r="C176" s="78"/>
      <c r="D176" s="66"/>
      <c r="E176" s="78"/>
      <c r="F176" s="78"/>
      <c r="G176" s="66"/>
      <c r="H176" s="66">
        <v>2</v>
      </c>
      <c r="I176" s="66"/>
      <c r="J176" s="66">
        <v>3</v>
      </c>
      <c r="K176" s="66">
        <v>9</v>
      </c>
      <c r="L176" s="66">
        <v>2</v>
      </c>
      <c r="M176" s="64">
        <v>1</v>
      </c>
      <c r="N176" s="77">
        <v>0</v>
      </c>
      <c r="O176" s="68">
        <v>0</v>
      </c>
    </row>
    <row r="177" spans="1:15" ht="23.25">
      <c r="A177" s="66"/>
      <c r="B177" s="78"/>
      <c r="C177" s="78"/>
      <c r="D177" s="66"/>
      <c r="E177" s="78"/>
      <c r="F177" s="78"/>
      <c r="G177" s="66"/>
      <c r="H177" s="66">
        <v>2</v>
      </c>
      <c r="I177" s="66"/>
      <c r="J177" s="66">
        <v>3</v>
      </c>
      <c r="K177" s="66">
        <v>9</v>
      </c>
      <c r="L177" s="66">
        <v>5</v>
      </c>
      <c r="M177" s="64">
        <v>1</v>
      </c>
      <c r="N177" s="77">
        <v>0</v>
      </c>
      <c r="O177" s="68">
        <v>0</v>
      </c>
    </row>
    <row r="178" spans="1:15" ht="23.25">
      <c r="A178" s="66"/>
      <c r="B178" s="78"/>
      <c r="C178" s="78"/>
      <c r="D178" s="66"/>
      <c r="E178" s="78"/>
      <c r="F178" s="78"/>
      <c r="G178" s="66">
        <v>100</v>
      </c>
      <c r="H178" s="66">
        <v>2</v>
      </c>
      <c r="I178" s="66"/>
      <c r="J178" s="66">
        <v>3</v>
      </c>
      <c r="K178" s="66">
        <v>9</v>
      </c>
      <c r="L178" s="66">
        <v>6</v>
      </c>
      <c r="M178" s="64">
        <v>1</v>
      </c>
      <c r="N178" s="77">
        <v>0</v>
      </c>
      <c r="O178" s="68">
        <v>0</v>
      </c>
    </row>
    <row r="179" spans="1:15" ht="23.25">
      <c r="A179" s="66"/>
      <c r="B179" s="78"/>
      <c r="C179" s="78"/>
      <c r="D179" s="66"/>
      <c r="E179" s="78"/>
      <c r="F179" s="78"/>
      <c r="G179" s="66"/>
      <c r="H179" s="66">
        <v>2</v>
      </c>
      <c r="I179" s="66"/>
      <c r="J179" s="66">
        <v>3</v>
      </c>
      <c r="K179" s="66">
        <v>9</v>
      </c>
      <c r="L179" s="66">
        <v>6</v>
      </c>
      <c r="M179" s="64">
        <v>1</v>
      </c>
      <c r="N179" s="77">
        <v>0</v>
      </c>
      <c r="O179" s="68">
        <v>0</v>
      </c>
    </row>
    <row r="180" spans="1:15" ht="23.25">
      <c r="A180" s="66"/>
      <c r="B180" s="78"/>
      <c r="C180" s="78"/>
      <c r="D180" s="66"/>
      <c r="E180" s="78"/>
      <c r="F180" s="78"/>
      <c r="G180" s="66"/>
      <c r="H180" s="66">
        <v>2</v>
      </c>
      <c r="I180" s="66"/>
      <c r="J180" s="66">
        <v>3</v>
      </c>
      <c r="K180" s="66">
        <v>9</v>
      </c>
      <c r="L180" s="66">
        <v>7</v>
      </c>
      <c r="M180" s="64">
        <v>1</v>
      </c>
      <c r="N180" s="77">
        <v>0</v>
      </c>
      <c r="O180" s="68">
        <v>0</v>
      </c>
    </row>
    <row r="181" spans="1:15" ht="23.25">
      <c r="A181" s="66"/>
      <c r="B181" s="78"/>
      <c r="C181" s="78"/>
      <c r="D181" s="66"/>
      <c r="E181" s="78"/>
      <c r="F181" s="78"/>
      <c r="G181" s="66"/>
      <c r="H181" s="66">
        <v>2</v>
      </c>
      <c r="I181" s="66"/>
      <c r="J181" s="66">
        <v>3</v>
      </c>
      <c r="K181" s="66">
        <v>9</v>
      </c>
      <c r="L181" s="66">
        <v>9</v>
      </c>
      <c r="M181" s="64">
        <v>1</v>
      </c>
      <c r="N181" s="77">
        <v>0</v>
      </c>
      <c r="O181" s="68">
        <v>0</v>
      </c>
    </row>
    <row r="182" spans="1:15" ht="23.25">
      <c r="A182" s="66"/>
      <c r="B182" s="78"/>
      <c r="C182" s="78"/>
      <c r="D182" s="66"/>
      <c r="E182" s="78"/>
      <c r="F182" s="78"/>
      <c r="G182" s="66"/>
      <c r="H182" s="66">
        <v>2</v>
      </c>
      <c r="I182" s="66"/>
      <c r="J182" s="66">
        <v>3</v>
      </c>
      <c r="K182" s="66">
        <v>9</v>
      </c>
      <c r="L182" s="66">
        <v>9</v>
      </c>
      <c r="M182" s="64">
        <v>1</v>
      </c>
      <c r="N182" s="77">
        <v>0</v>
      </c>
      <c r="O182" s="68">
        <v>0</v>
      </c>
    </row>
    <row r="183" spans="1:16" ht="23.25">
      <c r="A183" s="66"/>
      <c r="B183" s="78"/>
      <c r="C183" s="78"/>
      <c r="D183" s="66"/>
      <c r="E183" s="78"/>
      <c r="F183" s="78"/>
      <c r="G183" s="78"/>
      <c r="H183" s="67">
        <v>2</v>
      </c>
      <c r="I183" s="66"/>
      <c r="J183" s="67">
        <v>4</v>
      </c>
      <c r="K183" s="67"/>
      <c r="L183" s="67"/>
      <c r="M183" s="70"/>
      <c r="N183" s="138">
        <f>N185</f>
        <v>0</v>
      </c>
      <c r="O183" s="71">
        <f>O185</f>
        <v>0</v>
      </c>
      <c r="P183" s="51">
        <f>P185</f>
        <v>0</v>
      </c>
    </row>
    <row r="184" spans="1:16" ht="23.25">
      <c r="A184" s="66"/>
      <c r="B184" s="78"/>
      <c r="C184" s="78"/>
      <c r="D184" s="66"/>
      <c r="E184" s="78"/>
      <c r="F184" s="78"/>
      <c r="G184" s="78"/>
      <c r="H184" s="67">
        <v>2</v>
      </c>
      <c r="I184" s="66"/>
      <c r="J184" s="67">
        <v>4</v>
      </c>
      <c r="K184" s="67">
        <v>2</v>
      </c>
      <c r="L184" s="67"/>
      <c r="M184" s="70"/>
      <c r="N184" s="138"/>
      <c r="O184" s="71"/>
      <c r="P184" s="114"/>
    </row>
    <row r="185" spans="1:15" ht="23.25">
      <c r="A185" s="66"/>
      <c r="B185" s="78"/>
      <c r="C185" s="78"/>
      <c r="D185" s="66"/>
      <c r="E185" s="78"/>
      <c r="F185" s="78"/>
      <c r="G185" s="78"/>
      <c r="H185" s="66">
        <v>2</v>
      </c>
      <c r="I185" s="66"/>
      <c r="J185" s="66">
        <v>4</v>
      </c>
      <c r="K185" s="66">
        <v>2</v>
      </c>
      <c r="L185" s="66">
        <v>2</v>
      </c>
      <c r="M185" s="64">
        <v>1</v>
      </c>
      <c r="N185" s="77">
        <v>0</v>
      </c>
      <c r="O185" s="140">
        <v>0</v>
      </c>
    </row>
    <row r="186" spans="1:15" ht="23.25">
      <c r="A186" s="66"/>
      <c r="B186" s="78"/>
      <c r="C186" s="78"/>
      <c r="D186" s="66"/>
      <c r="E186" s="78"/>
      <c r="F186" s="78"/>
      <c r="G186" s="78"/>
      <c r="H186" s="67">
        <v>2</v>
      </c>
      <c r="I186" s="67"/>
      <c r="J186" s="67">
        <v>6</v>
      </c>
      <c r="K186" s="67"/>
      <c r="L186" s="67"/>
      <c r="M186" s="70"/>
      <c r="N186" s="138">
        <f>N187+N188+N189+N190+N192+N194+N195+N191+N196+N197</f>
        <v>28406</v>
      </c>
      <c r="O186" s="138">
        <f>O187+O188+O189+O190+O192+O194+O195+O191+O196+O197</f>
        <v>0</v>
      </c>
    </row>
    <row r="187" spans="1:22" ht="23.25">
      <c r="A187" s="66"/>
      <c r="B187" s="78"/>
      <c r="C187" s="78"/>
      <c r="D187" s="66"/>
      <c r="E187" s="78"/>
      <c r="F187" s="78"/>
      <c r="G187" s="78">
        <v>100</v>
      </c>
      <c r="H187" s="66">
        <v>2</v>
      </c>
      <c r="I187" s="66"/>
      <c r="J187" s="66">
        <v>6</v>
      </c>
      <c r="K187" s="66">
        <v>1</v>
      </c>
      <c r="L187" s="66">
        <v>1</v>
      </c>
      <c r="M187" s="64">
        <v>1</v>
      </c>
      <c r="N187" s="77">
        <v>0</v>
      </c>
      <c r="O187" s="68">
        <v>0</v>
      </c>
      <c r="V187" s="115" t="s">
        <v>38</v>
      </c>
    </row>
    <row r="188" spans="1:15" ht="23.25">
      <c r="A188" s="66"/>
      <c r="B188" s="78"/>
      <c r="C188" s="78"/>
      <c r="D188" s="66"/>
      <c r="E188" s="78"/>
      <c r="F188" s="78"/>
      <c r="G188" s="78">
        <v>100</v>
      </c>
      <c r="H188" s="66">
        <v>2</v>
      </c>
      <c r="I188" s="66"/>
      <c r="J188" s="66">
        <v>6</v>
      </c>
      <c r="K188" s="66">
        <v>1</v>
      </c>
      <c r="L188" s="66">
        <v>3</v>
      </c>
      <c r="M188" s="64">
        <v>1</v>
      </c>
      <c r="N188" s="77">
        <v>0</v>
      </c>
      <c r="O188" s="68">
        <v>0</v>
      </c>
    </row>
    <row r="189" spans="1:15" ht="23.25">
      <c r="A189" s="66"/>
      <c r="B189" s="78"/>
      <c r="C189" s="78"/>
      <c r="D189" s="66"/>
      <c r="E189" s="78"/>
      <c r="F189" s="78"/>
      <c r="G189" s="78"/>
      <c r="H189" s="66">
        <v>2</v>
      </c>
      <c r="I189" s="66"/>
      <c r="J189" s="66">
        <v>6</v>
      </c>
      <c r="K189" s="66">
        <v>1</v>
      </c>
      <c r="L189" s="66">
        <v>3</v>
      </c>
      <c r="M189" s="64">
        <v>1</v>
      </c>
      <c r="N189" s="77">
        <v>0</v>
      </c>
      <c r="O189" s="77">
        <v>0</v>
      </c>
    </row>
    <row r="190" spans="1:15" ht="23.25">
      <c r="A190" s="66"/>
      <c r="B190" s="78"/>
      <c r="C190" s="78"/>
      <c r="D190" s="66"/>
      <c r="E190" s="78"/>
      <c r="F190" s="78"/>
      <c r="G190" s="78">
        <v>100</v>
      </c>
      <c r="H190" s="66">
        <v>2</v>
      </c>
      <c r="I190" s="66"/>
      <c r="J190" s="66">
        <v>6</v>
      </c>
      <c r="K190" s="66">
        <v>1</v>
      </c>
      <c r="L190" s="66">
        <v>4</v>
      </c>
      <c r="M190" s="64">
        <v>1</v>
      </c>
      <c r="N190" s="77">
        <v>0</v>
      </c>
      <c r="O190" s="77">
        <v>0</v>
      </c>
    </row>
    <row r="191" spans="1:15" ht="23.25">
      <c r="A191" s="66"/>
      <c r="B191" s="78"/>
      <c r="C191" s="78"/>
      <c r="D191" s="66"/>
      <c r="E191" s="78"/>
      <c r="F191" s="78"/>
      <c r="G191" s="78"/>
      <c r="H191" s="66">
        <v>2</v>
      </c>
      <c r="I191" s="66"/>
      <c r="J191" s="66">
        <v>6</v>
      </c>
      <c r="K191" s="66">
        <v>1</v>
      </c>
      <c r="L191" s="66">
        <v>4</v>
      </c>
      <c r="M191" s="64">
        <v>1</v>
      </c>
      <c r="N191" s="77">
        <v>0</v>
      </c>
      <c r="O191" s="77">
        <v>0</v>
      </c>
    </row>
    <row r="192" spans="1:15" ht="23.25">
      <c r="A192" s="66"/>
      <c r="B192" s="78"/>
      <c r="C192" s="78"/>
      <c r="D192" s="66"/>
      <c r="E192" s="78"/>
      <c r="F192" s="78"/>
      <c r="G192" s="78"/>
      <c r="H192" s="67">
        <v>2</v>
      </c>
      <c r="I192" s="67"/>
      <c r="J192" s="67">
        <v>6</v>
      </c>
      <c r="K192" s="67">
        <v>2</v>
      </c>
      <c r="L192" s="67"/>
      <c r="M192" s="70"/>
      <c r="N192" s="138">
        <f>N193</f>
        <v>0</v>
      </c>
      <c r="O192" s="138">
        <f>O193</f>
        <v>0</v>
      </c>
    </row>
    <row r="193" spans="1:15" ht="23.25">
      <c r="A193" s="66"/>
      <c r="B193" s="78"/>
      <c r="C193" s="78"/>
      <c r="D193" s="66"/>
      <c r="E193" s="78"/>
      <c r="F193" s="78"/>
      <c r="G193" s="78">
        <v>100</v>
      </c>
      <c r="H193" s="66">
        <v>2</v>
      </c>
      <c r="I193" s="66"/>
      <c r="J193" s="66">
        <v>6</v>
      </c>
      <c r="K193" s="66">
        <v>2</v>
      </c>
      <c r="L193" s="66">
        <v>1</v>
      </c>
      <c r="M193" s="64">
        <v>1</v>
      </c>
      <c r="N193" s="77">
        <v>0</v>
      </c>
      <c r="O193" s="68">
        <v>0</v>
      </c>
    </row>
    <row r="194" spans="1:15" ht="23.25">
      <c r="A194" s="66"/>
      <c r="B194" s="78"/>
      <c r="C194" s="78"/>
      <c r="D194" s="66"/>
      <c r="E194" s="78"/>
      <c r="F194" s="78"/>
      <c r="G194" s="78">
        <v>100</v>
      </c>
      <c r="H194" s="66">
        <v>2</v>
      </c>
      <c r="I194" s="66"/>
      <c r="J194" s="66">
        <v>6</v>
      </c>
      <c r="K194" s="66">
        <v>3</v>
      </c>
      <c r="L194" s="66">
        <v>2</v>
      </c>
      <c r="M194" s="64">
        <v>1</v>
      </c>
      <c r="N194" s="77">
        <v>0</v>
      </c>
      <c r="O194" s="68"/>
    </row>
    <row r="195" spans="1:15" ht="23.25">
      <c r="A195" s="66"/>
      <c r="B195" s="78"/>
      <c r="C195" s="78"/>
      <c r="D195" s="66"/>
      <c r="E195" s="78"/>
      <c r="F195" s="78"/>
      <c r="G195" s="78">
        <v>100</v>
      </c>
      <c r="H195" s="66">
        <v>2</v>
      </c>
      <c r="I195" s="66"/>
      <c r="J195" s="66">
        <v>6</v>
      </c>
      <c r="K195" s="66">
        <v>5</v>
      </c>
      <c r="L195" s="66">
        <v>1</v>
      </c>
      <c r="M195" s="64">
        <v>1</v>
      </c>
      <c r="N195" s="77">
        <v>0</v>
      </c>
      <c r="O195" s="68"/>
    </row>
    <row r="196" spans="1:15" ht="23.25">
      <c r="A196" s="66"/>
      <c r="B196" s="78"/>
      <c r="C196" s="78"/>
      <c r="D196" s="66"/>
      <c r="E196" s="78"/>
      <c r="F196" s="78"/>
      <c r="G196" s="78">
        <v>100</v>
      </c>
      <c r="H196" s="66">
        <v>2</v>
      </c>
      <c r="I196" s="66"/>
      <c r="J196" s="66">
        <v>6</v>
      </c>
      <c r="K196" s="66">
        <v>5</v>
      </c>
      <c r="L196" s="66">
        <v>8</v>
      </c>
      <c r="M196" s="64">
        <v>1</v>
      </c>
      <c r="N196" s="77">
        <v>28406</v>
      </c>
      <c r="O196" s="68">
        <v>0</v>
      </c>
    </row>
    <row r="197" spans="1:15" ht="23.25">
      <c r="A197" s="66"/>
      <c r="B197" s="78"/>
      <c r="C197" s="78"/>
      <c r="D197" s="66"/>
      <c r="E197" s="78"/>
      <c r="F197" s="78"/>
      <c r="G197" s="78"/>
      <c r="H197" s="66">
        <v>2</v>
      </c>
      <c r="I197" s="66"/>
      <c r="J197" s="66">
        <v>7</v>
      </c>
      <c r="K197" s="66">
        <v>1</v>
      </c>
      <c r="L197" s="66">
        <v>2</v>
      </c>
      <c r="M197" s="64"/>
      <c r="N197" s="77">
        <v>0</v>
      </c>
      <c r="O197" s="68"/>
    </row>
    <row r="198" spans="1:15" ht="24" thickBot="1">
      <c r="A198" s="75"/>
      <c r="B198" s="141"/>
      <c r="C198" s="141"/>
      <c r="D198" s="75"/>
      <c r="E198" s="141"/>
      <c r="F198" s="141"/>
      <c r="G198" s="141"/>
      <c r="H198" s="205" t="s">
        <v>33</v>
      </c>
      <c r="I198" s="205"/>
      <c r="J198" s="205"/>
      <c r="K198" s="205"/>
      <c r="L198" s="205"/>
      <c r="M198" s="75"/>
      <c r="N198" s="76">
        <f>N16+N42+N114+N183+N186</f>
        <v>2590899</v>
      </c>
      <c r="O198" s="76">
        <f>O16+O42+O114+O183+O186</f>
        <v>2120668</v>
      </c>
    </row>
    <row r="199" spans="1:22" ht="16.5" thickTop="1">
      <c r="A199" s="105"/>
      <c r="B199" s="105"/>
      <c r="C199" s="105"/>
      <c r="D199" s="105"/>
      <c r="E199" s="105"/>
      <c r="F199" s="105"/>
      <c r="G199" s="105"/>
      <c r="H199" s="160"/>
      <c r="I199" s="160"/>
      <c r="J199" s="160"/>
      <c r="K199" s="160"/>
      <c r="L199" s="160"/>
      <c r="M199" s="105"/>
      <c r="N199" s="105"/>
      <c r="O199" s="105"/>
      <c r="V199" t="s">
        <v>39</v>
      </c>
    </row>
    <row r="200" spans="1:15" ht="1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1:15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 ht="1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1:15" ht="1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1:15" ht="1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1:15" ht="1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1:15" ht="25.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pans="1:15" ht="25.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pans="1:15" ht="25.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1:15" ht="25.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</row>
  </sheetData>
  <mergeCells count="17">
    <mergeCell ref="A111:L111"/>
    <mergeCell ref="M111:O111"/>
    <mergeCell ref="A112:I112"/>
    <mergeCell ref="J112:L112"/>
    <mergeCell ref="H198:L198"/>
    <mergeCell ref="A14:I14"/>
    <mergeCell ref="J14:L14"/>
    <mergeCell ref="A101:O101"/>
    <mergeCell ref="N102:O102"/>
    <mergeCell ref="N105:O105"/>
    <mergeCell ref="H86:L86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9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view="pageBreakPreview" zoomScale="75" zoomScaleSheetLayoutView="75" workbookViewId="0" topLeftCell="A16">
      <selection activeCell="O24" sqref="O24"/>
    </sheetView>
  </sheetViews>
  <sheetFormatPr defaultColWidth="9.14062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256" width="11.421875" style="0" customWidth="1"/>
  </cols>
  <sheetData>
    <row r="1" spans="1:17" ht="12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54"/>
      <c r="Q1" s="4"/>
    </row>
    <row r="2" spans="1:17" ht="2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 s="4"/>
    </row>
    <row r="3" spans="1:17" ht="15.75">
      <c r="A3" s="182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7"/>
      <c r="Q3" s="4"/>
    </row>
    <row r="4" spans="1:17" ht="15.7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85" t="s">
        <v>2</v>
      </c>
      <c r="O4" s="186"/>
      <c r="P4" s="7"/>
      <c r="Q4" s="4"/>
    </row>
    <row r="5" spans="1:17" ht="15.7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7"/>
      <c r="Q5" s="4"/>
    </row>
    <row r="6" spans="1:17" ht="1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1"/>
      <c r="Q6" s="4"/>
    </row>
    <row r="7" spans="1:17" ht="20.25">
      <c r="A7" s="131" t="s">
        <v>3</v>
      </c>
      <c r="B7" s="41"/>
      <c r="C7" s="41"/>
      <c r="D7" s="41"/>
      <c r="E7" s="41"/>
      <c r="F7" s="87"/>
      <c r="G7" s="87"/>
      <c r="H7" s="87"/>
      <c r="I7" s="87"/>
      <c r="J7" s="87"/>
      <c r="K7" s="87"/>
      <c r="L7" s="87"/>
      <c r="M7" s="85"/>
      <c r="N7" s="187" t="s">
        <v>4</v>
      </c>
      <c r="O7" s="188"/>
      <c r="P7" s="8"/>
      <c r="Q7" s="4"/>
    </row>
    <row r="8" spans="1:17" ht="20.25">
      <c r="A8" s="131" t="s">
        <v>5</v>
      </c>
      <c r="B8" s="41"/>
      <c r="C8" s="41"/>
      <c r="D8" s="41"/>
      <c r="E8" s="41"/>
      <c r="F8" s="87"/>
      <c r="G8" s="87"/>
      <c r="H8" s="87"/>
      <c r="I8" s="87"/>
      <c r="J8" s="87"/>
      <c r="K8" s="87"/>
      <c r="L8" s="87"/>
      <c r="M8" s="85"/>
      <c r="N8" s="88" t="s">
        <v>6</v>
      </c>
      <c r="O8" s="89"/>
      <c r="P8" s="1"/>
      <c r="Q8" s="4"/>
    </row>
    <row r="9" spans="1:17" ht="20.25">
      <c r="A9" s="131" t="s">
        <v>7</v>
      </c>
      <c r="B9" s="41"/>
      <c r="C9" s="41"/>
      <c r="D9" s="41"/>
      <c r="E9" s="41"/>
      <c r="F9" s="87"/>
      <c r="G9" s="87"/>
      <c r="H9" s="87"/>
      <c r="I9" s="87"/>
      <c r="J9" s="87"/>
      <c r="K9" s="87"/>
      <c r="L9" s="87"/>
      <c r="M9" s="85"/>
      <c r="N9" s="88" t="s">
        <v>8</v>
      </c>
      <c r="O9" s="89"/>
      <c r="P9" s="1"/>
      <c r="Q9" s="4"/>
    </row>
    <row r="10" spans="1:17" ht="20.25">
      <c r="A10" s="131" t="s">
        <v>34</v>
      </c>
      <c r="B10" s="41"/>
      <c r="C10" s="41"/>
      <c r="D10" s="41"/>
      <c r="E10" s="39"/>
      <c r="F10" s="85"/>
      <c r="G10" s="85"/>
      <c r="H10" s="85"/>
      <c r="I10" s="85"/>
      <c r="J10" s="85"/>
      <c r="K10" s="85"/>
      <c r="L10" s="85"/>
      <c r="M10" s="85"/>
      <c r="N10" s="90" t="s">
        <v>10</v>
      </c>
      <c r="O10" s="91"/>
      <c r="P10" s="9"/>
      <c r="Q10" s="4"/>
    </row>
    <row r="11" spans="1:22" ht="21" thickBot="1">
      <c r="A11" s="132" t="s">
        <v>40</v>
      </c>
      <c r="B11" s="133"/>
      <c r="C11" s="134"/>
      <c r="D11" s="134"/>
      <c r="E11" s="134"/>
      <c r="F11" s="93"/>
      <c r="G11" s="93"/>
      <c r="H11" s="93"/>
      <c r="I11" s="93"/>
      <c r="J11" s="93"/>
      <c r="K11" s="93"/>
      <c r="L11" s="93"/>
      <c r="M11" s="93"/>
      <c r="N11" s="92"/>
      <c r="O11" s="94"/>
      <c r="P11" s="2"/>
      <c r="Q11" s="4"/>
      <c r="V11" s="58"/>
    </row>
    <row r="12" spans="1:17" ht="15.75" thickBo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93"/>
      <c r="O12" s="95"/>
      <c r="Q12" s="4"/>
    </row>
    <row r="13" spans="1:17" ht="15.75">
      <c r="A13" s="189" t="s">
        <v>12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1"/>
      <c r="M13" s="190" t="s">
        <v>13</v>
      </c>
      <c r="N13" s="190"/>
      <c r="O13" s="192"/>
      <c r="Q13" s="4"/>
    </row>
    <row r="14" spans="1:17" ht="15.75">
      <c r="A14" s="193" t="s">
        <v>14</v>
      </c>
      <c r="B14" s="194"/>
      <c r="C14" s="193"/>
      <c r="D14" s="193"/>
      <c r="E14" s="193"/>
      <c r="F14" s="193"/>
      <c r="G14" s="193"/>
      <c r="H14" s="193"/>
      <c r="I14" s="193"/>
      <c r="J14" s="195" t="s">
        <v>15</v>
      </c>
      <c r="K14" s="196"/>
      <c r="L14" s="197"/>
      <c r="M14" s="156" t="s">
        <v>16</v>
      </c>
      <c r="N14" s="98" t="s">
        <v>17</v>
      </c>
      <c r="O14" s="157" t="s">
        <v>18</v>
      </c>
      <c r="Q14" s="4"/>
    </row>
    <row r="15" spans="1:17" ht="48" thickBot="1">
      <c r="A15" s="99" t="s">
        <v>19</v>
      </c>
      <c r="B15" s="100" t="s">
        <v>20</v>
      </c>
      <c r="C15" s="99" t="s">
        <v>21</v>
      </c>
      <c r="D15" s="99" t="s">
        <v>22</v>
      </c>
      <c r="E15" s="99" t="s">
        <v>23</v>
      </c>
      <c r="F15" s="99" t="s">
        <v>24</v>
      </c>
      <c r="G15" s="99" t="s">
        <v>25</v>
      </c>
      <c r="H15" s="99" t="s">
        <v>26</v>
      </c>
      <c r="I15" s="101"/>
      <c r="J15" s="99" t="s">
        <v>27</v>
      </c>
      <c r="K15" s="101" t="s">
        <v>28</v>
      </c>
      <c r="L15" s="101" t="s">
        <v>29</v>
      </c>
      <c r="M15" s="102" t="s">
        <v>30</v>
      </c>
      <c r="N15" s="103" t="s">
        <v>31</v>
      </c>
      <c r="O15" s="104" t="s">
        <v>32</v>
      </c>
      <c r="Q15" s="52"/>
    </row>
    <row r="16" spans="1:17" ht="23.25">
      <c r="A16" s="112">
        <v>11</v>
      </c>
      <c r="B16" s="112"/>
      <c r="C16" s="112"/>
      <c r="D16" s="112">
        <v>1</v>
      </c>
      <c r="E16" s="112"/>
      <c r="F16" s="112">
        <v>331</v>
      </c>
      <c r="G16" s="112"/>
      <c r="H16" s="63">
        <v>2</v>
      </c>
      <c r="I16" s="62"/>
      <c r="J16" s="63">
        <v>1</v>
      </c>
      <c r="K16" s="62"/>
      <c r="L16" s="62"/>
      <c r="M16" s="64"/>
      <c r="N16" s="65">
        <f>N17+N19+N20+N21+N22+N23+N24+N25+N27+N36+N26</f>
        <v>5411633</v>
      </c>
      <c r="O16" s="65">
        <f>O17+O19+O20+O21+O22+O23+O24+O25+O27+O36</f>
        <v>5376095</v>
      </c>
      <c r="Q16" s="52"/>
    </row>
    <row r="17" spans="1:17" ht="23.25">
      <c r="A17" s="38"/>
      <c r="B17" s="38"/>
      <c r="C17" s="38"/>
      <c r="D17" s="38"/>
      <c r="E17" s="38"/>
      <c r="F17" s="38"/>
      <c r="G17" s="38"/>
      <c r="H17" s="67">
        <v>2</v>
      </c>
      <c r="I17" s="66"/>
      <c r="J17" s="67">
        <v>1</v>
      </c>
      <c r="K17" s="67">
        <v>1</v>
      </c>
      <c r="L17" s="66"/>
      <c r="M17" s="64"/>
      <c r="N17" s="65">
        <f>N18</f>
        <v>4177603</v>
      </c>
      <c r="O17" s="65">
        <f>O18</f>
        <v>4177603</v>
      </c>
      <c r="Q17" s="52"/>
    </row>
    <row r="18" spans="1:17" ht="23.25">
      <c r="A18" s="38"/>
      <c r="B18" s="38"/>
      <c r="C18" s="38"/>
      <c r="D18" s="38"/>
      <c r="E18" s="38"/>
      <c r="F18" s="38"/>
      <c r="G18" s="38">
        <v>100</v>
      </c>
      <c r="H18" s="66">
        <v>2</v>
      </c>
      <c r="I18" s="66"/>
      <c r="J18" s="66">
        <v>1</v>
      </c>
      <c r="K18" s="66">
        <v>1</v>
      </c>
      <c r="L18" s="66">
        <v>1</v>
      </c>
      <c r="M18" s="64">
        <v>1</v>
      </c>
      <c r="N18" s="68">
        <v>4177603</v>
      </c>
      <c r="O18" s="69">
        <v>4177603</v>
      </c>
      <c r="Q18" s="52"/>
    </row>
    <row r="19" spans="1:17" ht="23.25">
      <c r="A19" s="38"/>
      <c r="B19" s="38"/>
      <c r="C19" s="38"/>
      <c r="D19" s="38"/>
      <c r="E19" s="38"/>
      <c r="F19" s="38"/>
      <c r="G19" s="38">
        <v>100</v>
      </c>
      <c r="H19" s="66">
        <v>2</v>
      </c>
      <c r="I19" s="66"/>
      <c r="J19" s="66">
        <v>1</v>
      </c>
      <c r="K19" s="66">
        <v>1</v>
      </c>
      <c r="L19" s="66">
        <v>2</v>
      </c>
      <c r="M19" s="64">
        <v>1</v>
      </c>
      <c r="N19" s="68">
        <v>192274</v>
      </c>
      <c r="O19" s="69">
        <v>171161</v>
      </c>
      <c r="Q19" s="52"/>
    </row>
    <row r="20" spans="1:17" ht="23.25">
      <c r="A20" s="38"/>
      <c r="B20" s="38"/>
      <c r="C20" s="38"/>
      <c r="D20" s="38"/>
      <c r="E20" s="38"/>
      <c r="F20" s="38"/>
      <c r="G20" s="38"/>
      <c r="H20" s="66">
        <v>2</v>
      </c>
      <c r="I20" s="66"/>
      <c r="J20" s="66">
        <v>1</v>
      </c>
      <c r="K20" s="66">
        <v>1</v>
      </c>
      <c r="L20" s="66">
        <v>2</v>
      </c>
      <c r="M20" s="64">
        <v>1</v>
      </c>
      <c r="N20" s="68">
        <v>0</v>
      </c>
      <c r="O20" s="69">
        <v>0</v>
      </c>
      <c r="Q20" s="52"/>
    </row>
    <row r="21" spans="1:17" ht="23.25">
      <c r="A21" s="38"/>
      <c r="B21" s="38"/>
      <c r="C21" s="38"/>
      <c r="D21" s="38"/>
      <c r="E21" s="38"/>
      <c r="F21" s="38"/>
      <c r="G21" s="38"/>
      <c r="H21" s="66">
        <v>2</v>
      </c>
      <c r="I21" s="66"/>
      <c r="J21" s="66">
        <v>1</v>
      </c>
      <c r="K21" s="66">
        <v>1</v>
      </c>
      <c r="L21" s="66">
        <v>2</v>
      </c>
      <c r="M21" s="64">
        <v>1</v>
      </c>
      <c r="N21" s="68">
        <v>0</v>
      </c>
      <c r="O21" s="69">
        <v>0</v>
      </c>
      <c r="Q21" s="52"/>
    </row>
    <row r="22" spans="1:20" ht="23.25">
      <c r="A22" s="38"/>
      <c r="B22" s="38"/>
      <c r="C22" s="38"/>
      <c r="D22" s="38"/>
      <c r="E22" s="38"/>
      <c r="F22" s="38"/>
      <c r="G22" s="38">
        <v>100</v>
      </c>
      <c r="H22" s="66">
        <v>2</v>
      </c>
      <c r="I22" s="66"/>
      <c r="J22" s="66">
        <v>1</v>
      </c>
      <c r="K22" s="66">
        <v>1</v>
      </c>
      <c r="L22" s="66">
        <v>2</v>
      </c>
      <c r="M22" s="64">
        <v>3</v>
      </c>
      <c r="N22" s="68">
        <v>0</v>
      </c>
      <c r="O22" s="69">
        <v>0</v>
      </c>
      <c r="Q22" s="52"/>
      <c r="T22">
        <v>0</v>
      </c>
    </row>
    <row r="23" spans="1:17" ht="23.25">
      <c r="A23" s="38"/>
      <c r="B23" s="38"/>
      <c r="C23" s="38"/>
      <c r="D23" s="38"/>
      <c r="E23" s="38"/>
      <c r="F23" s="38"/>
      <c r="G23" s="38"/>
      <c r="H23" s="66">
        <v>2</v>
      </c>
      <c r="I23" s="66"/>
      <c r="J23" s="66">
        <v>1</v>
      </c>
      <c r="K23" s="66">
        <v>1</v>
      </c>
      <c r="L23" s="66">
        <v>2</v>
      </c>
      <c r="M23" s="64">
        <v>4</v>
      </c>
      <c r="N23" s="68">
        <v>42000</v>
      </c>
      <c r="O23" s="69">
        <v>41160</v>
      </c>
      <c r="Q23" s="52"/>
    </row>
    <row r="24" spans="1:17" ht="23.25">
      <c r="A24" s="38"/>
      <c r="B24" s="38"/>
      <c r="C24" s="38"/>
      <c r="D24" s="38"/>
      <c r="E24" s="38"/>
      <c r="F24" s="38"/>
      <c r="G24" s="38">
        <v>100</v>
      </c>
      <c r="H24" s="66">
        <v>2</v>
      </c>
      <c r="I24" s="66"/>
      <c r="J24" s="66">
        <v>1</v>
      </c>
      <c r="K24" s="66">
        <v>1</v>
      </c>
      <c r="L24" s="66">
        <v>2</v>
      </c>
      <c r="M24" s="64">
        <v>6</v>
      </c>
      <c r="N24" s="68">
        <v>88000</v>
      </c>
      <c r="O24" s="69">
        <v>87240</v>
      </c>
      <c r="Q24" s="52"/>
    </row>
    <row r="25" spans="1:17" ht="23.25">
      <c r="A25" s="38"/>
      <c r="B25" s="38"/>
      <c r="C25" s="38"/>
      <c r="D25" s="38"/>
      <c r="E25" s="38"/>
      <c r="F25" s="38"/>
      <c r="G25" s="38">
        <v>9995</v>
      </c>
      <c r="H25" s="66">
        <v>2</v>
      </c>
      <c r="I25" s="66"/>
      <c r="J25" s="66">
        <v>1</v>
      </c>
      <c r="K25" s="66">
        <v>1</v>
      </c>
      <c r="L25" s="66">
        <v>5</v>
      </c>
      <c r="M25" s="64">
        <v>1</v>
      </c>
      <c r="N25" s="68">
        <v>0</v>
      </c>
      <c r="O25" s="69">
        <v>0</v>
      </c>
      <c r="Q25" s="52"/>
    </row>
    <row r="26" spans="1:17" ht="23.25">
      <c r="A26" s="38"/>
      <c r="B26" s="38"/>
      <c r="C26" s="38"/>
      <c r="D26" s="38"/>
      <c r="E26" s="38"/>
      <c r="F26" s="38"/>
      <c r="G26" s="38"/>
      <c r="H26" s="66">
        <v>2</v>
      </c>
      <c r="I26" s="66"/>
      <c r="J26" s="66">
        <v>1</v>
      </c>
      <c r="K26" s="66">
        <v>1</v>
      </c>
      <c r="L26" s="66">
        <v>5</v>
      </c>
      <c r="M26" s="64">
        <v>4</v>
      </c>
      <c r="N26" s="68">
        <v>0</v>
      </c>
      <c r="O26" s="69"/>
      <c r="Q26" s="52"/>
    </row>
    <row r="27" spans="1:17" ht="23.25">
      <c r="A27" s="38"/>
      <c r="B27" s="38"/>
      <c r="C27" s="38"/>
      <c r="D27" s="38"/>
      <c r="E27" s="38"/>
      <c r="F27" s="38"/>
      <c r="G27" s="38"/>
      <c r="H27" s="67">
        <v>2</v>
      </c>
      <c r="I27" s="66"/>
      <c r="J27" s="67">
        <v>1</v>
      </c>
      <c r="K27" s="67">
        <v>2</v>
      </c>
      <c r="L27" s="66"/>
      <c r="M27" s="64"/>
      <c r="N27" s="65">
        <f>N28+N29+N30+N31+N38+N37</f>
        <v>911756</v>
      </c>
      <c r="O27" s="65">
        <f>O28+O29+O30+O31+O38+O37</f>
        <v>898931</v>
      </c>
      <c r="Q27" s="52"/>
    </row>
    <row r="28" spans="1:17" ht="23.25">
      <c r="A28" s="38"/>
      <c r="B28" s="38"/>
      <c r="C28" s="38"/>
      <c r="D28" s="38"/>
      <c r="E28" s="38"/>
      <c r="F28" s="38"/>
      <c r="G28" s="38">
        <v>9995</v>
      </c>
      <c r="H28" s="66">
        <v>2</v>
      </c>
      <c r="I28" s="66"/>
      <c r="J28" s="66">
        <v>1</v>
      </c>
      <c r="K28" s="66">
        <v>2</v>
      </c>
      <c r="L28" s="66">
        <v>2</v>
      </c>
      <c r="M28" s="64">
        <v>2</v>
      </c>
      <c r="N28" s="68">
        <v>62500</v>
      </c>
      <c r="O28" s="69">
        <v>62500</v>
      </c>
      <c r="Q28" s="52"/>
    </row>
    <row r="29" spans="1:17" ht="23.25">
      <c r="A29" s="38"/>
      <c r="B29" s="38"/>
      <c r="C29" s="38"/>
      <c r="D29" s="38"/>
      <c r="E29" s="38"/>
      <c r="F29" s="38"/>
      <c r="G29" s="38">
        <v>100</v>
      </c>
      <c r="H29" s="66">
        <v>2</v>
      </c>
      <c r="I29" s="66"/>
      <c r="J29" s="66">
        <v>1</v>
      </c>
      <c r="K29" s="66">
        <v>2</v>
      </c>
      <c r="L29" s="66">
        <v>2</v>
      </c>
      <c r="M29" s="64">
        <v>6</v>
      </c>
      <c r="N29" s="68">
        <v>115425</v>
      </c>
      <c r="O29" s="69">
        <v>0</v>
      </c>
      <c r="Q29" s="52"/>
    </row>
    <row r="30" spans="1:17" ht="23.25">
      <c r="A30" s="38"/>
      <c r="B30" s="38"/>
      <c r="C30" s="38"/>
      <c r="D30" s="38"/>
      <c r="E30" s="38"/>
      <c r="F30" s="38"/>
      <c r="G30" s="38"/>
      <c r="H30" s="66">
        <v>2</v>
      </c>
      <c r="I30" s="66"/>
      <c r="J30" s="66">
        <v>1</v>
      </c>
      <c r="K30" s="66">
        <v>2</v>
      </c>
      <c r="L30" s="66">
        <v>2</v>
      </c>
      <c r="M30" s="64">
        <v>6</v>
      </c>
      <c r="N30" s="68">
        <v>12825</v>
      </c>
      <c r="O30" s="69">
        <v>115425</v>
      </c>
      <c r="Q30" s="52"/>
    </row>
    <row r="31" spans="1:17" ht="23.25">
      <c r="A31" s="113"/>
      <c r="B31" s="113"/>
      <c r="C31" s="113"/>
      <c r="D31" s="113"/>
      <c r="E31" s="113"/>
      <c r="F31" s="113"/>
      <c r="G31" s="113"/>
      <c r="H31" s="67">
        <v>2</v>
      </c>
      <c r="I31" s="67"/>
      <c r="J31" s="67">
        <v>1</v>
      </c>
      <c r="K31" s="67">
        <v>1</v>
      </c>
      <c r="L31" s="67">
        <v>3</v>
      </c>
      <c r="M31" s="70"/>
      <c r="N31" s="71">
        <v>0</v>
      </c>
      <c r="O31" s="71">
        <f>SUM(O32:O33)+O34+O35</f>
        <v>0</v>
      </c>
      <c r="Q31" s="52"/>
    </row>
    <row r="32" spans="1:17" ht="23.25">
      <c r="A32" s="38"/>
      <c r="B32" s="38"/>
      <c r="C32" s="38"/>
      <c r="D32" s="38"/>
      <c r="E32" s="38"/>
      <c r="F32" s="38"/>
      <c r="G32" s="38"/>
      <c r="H32" s="66">
        <v>2</v>
      </c>
      <c r="I32" s="66"/>
      <c r="J32" s="66">
        <v>1</v>
      </c>
      <c r="K32" s="66">
        <v>1</v>
      </c>
      <c r="L32" s="66">
        <v>3</v>
      </c>
      <c r="M32" s="64">
        <v>1</v>
      </c>
      <c r="N32" s="68">
        <v>0</v>
      </c>
      <c r="O32" s="68">
        <v>0</v>
      </c>
      <c r="Q32" s="52"/>
    </row>
    <row r="33" spans="1:17" ht="23.25">
      <c r="A33" s="38"/>
      <c r="B33" s="38"/>
      <c r="C33" s="38"/>
      <c r="D33" s="38"/>
      <c r="E33" s="38"/>
      <c r="F33" s="38"/>
      <c r="G33" s="38"/>
      <c r="H33" s="66">
        <v>2</v>
      </c>
      <c r="I33" s="66"/>
      <c r="J33" s="66">
        <v>1</v>
      </c>
      <c r="K33" s="66">
        <v>1</v>
      </c>
      <c r="L33" s="66">
        <v>5</v>
      </c>
      <c r="M33" s="64">
        <v>1</v>
      </c>
      <c r="N33" s="68">
        <v>0</v>
      </c>
      <c r="O33" s="69">
        <v>0</v>
      </c>
      <c r="Q33" s="52"/>
    </row>
    <row r="34" spans="1:17" ht="23.25">
      <c r="A34" s="38"/>
      <c r="B34" s="38"/>
      <c r="C34" s="38"/>
      <c r="D34" s="38"/>
      <c r="E34" s="38"/>
      <c r="F34" s="38"/>
      <c r="G34" s="38">
        <v>100</v>
      </c>
      <c r="H34" s="66">
        <v>2</v>
      </c>
      <c r="I34" s="66"/>
      <c r="J34" s="66">
        <v>1</v>
      </c>
      <c r="K34" s="66">
        <v>1</v>
      </c>
      <c r="L34" s="66">
        <v>5</v>
      </c>
      <c r="M34" s="64">
        <v>3</v>
      </c>
      <c r="N34" s="68">
        <v>0</v>
      </c>
      <c r="O34" s="69">
        <v>0</v>
      </c>
      <c r="Q34" s="52"/>
    </row>
    <row r="35" spans="1:17" ht="23.25">
      <c r="A35" s="38"/>
      <c r="B35" s="38"/>
      <c r="C35" s="38"/>
      <c r="D35" s="38"/>
      <c r="E35" s="38"/>
      <c r="F35" s="38"/>
      <c r="G35" s="38">
        <v>100</v>
      </c>
      <c r="H35" s="66">
        <v>2</v>
      </c>
      <c r="I35" s="66"/>
      <c r="J35" s="66">
        <v>1</v>
      </c>
      <c r="K35" s="66">
        <v>1</v>
      </c>
      <c r="L35" s="66">
        <v>5</v>
      </c>
      <c r="M35" s="64">
        <v>4</v>
      </c>
      <c r="N35" s="68">
        <v>0</v>
      </c>
      <c r="O35" s="69">
        <v>0</v>
      </c>
      <c r="Q35" s="52"/>
    </row>
    <row r="36" spans="1:17" ht="23.25">
      <c r="A36" s="38"/>
      <c r="B36" s="38"/>
      <c r="C36" s="38"/>
      <c r="D36" s="38"/>
      <c r="E36" s="38"/>
      <c r="F36" s="38"/>
      <c r="G36" s="38"/>
      <c r="H36" s="66">
        <v>2</v>
      </c>
      <c r="I36" s="66"/>
      <c r="J36" s="66">
        <v>1</v>
      </c>
      <c r="K36" s="66">
        <v>3</v>
      </c>
      <c r="L36" s="66"/>
      <c r="M36" s="64"/>
      <c r="N36" s="68">
        <v>0</v>
      </c>
      <c r="O36" s="68">
        <v>0</v>
      </c>
      <c r="Q36" s="52"/>
    </row>
    <row r="37" spans="1:17" ht="23.25">
      <c r="A37" s="38"/>
      <c r="B37" s="38"/>
      <c r="C37" s="38"/>
      <c r="D37" s="38"/>
      <c r="E37" s="38"/>
      <c r="F37" s="38"/>
      <c r="G37" s="38"/>
      <c r="H37" s="66">
        <v>2</v>
      </c>
      <c r="I37" s="66"/>
      <c r="J37" s="66">
        <v>1</v>
      </c>
      <c r="K37" s="66">
        <v>3</v>
      </c>
      <c r="L37" s="66">
        <v>1</v>
      </c>
      <c r="M37" s="64">
        <v>1</v>
      </c>
      <c r="N37" s="68">
        <v>84450</v>
      </c>
      <c r="O37" s="69">
        <v>84450</v>
      </c>
      <c r="Q37" s="52"/>
    </row>
    <row r="38" spans="1:17" ht="23.25">
      <c r="A38" s="38"/>
      <c r="B38" s="38"/>
      <c r="C38" s="38"/>
      <c r="D38" s="38"/>
      <c r="E38" s="38"/>
      <c r="F38" s="38"/>
      <c r="G38" s="38"/>
      <c r="H38" s="67">
        <v>2</v>
      </c>
      <c r="I38" s="66"/>
      <c r="J38" s="67">
        <v>1</v>
      </c>
      <c r="K38" s="67">
        <v>5</v>
      </c>
      <c r="L38" s="67"/>
      <c r="M38" s="70"/>
      <c r="N38" s="71">
        <f>N39+N40+N41</f>
        <v>636556</v>
      </c>
      <c r="O38" s="72">
        <f>O39+O40+O41</f>
        <v>636556</v>
      </c>
      <c r="P38" s="57">
        <f>P39+P40+P41</f>
        <v>0</v>
      </c>
      <c r="Q38" s="42">
        <f>Q39+Q40+Q41</f>
        <v>0</v>
      </c>
    </row>
    <row r="39" spans="1:17" ht="23.25">
      <c r="A39" s="38"/>
      <c r="B39" s="38"/>
      <c r="C39" s="38"/>
      <c r="D39" s="38"/>
      <c r="E39" s="38"/>
      <c r="F39" s="38"/>
      <c r="G39" s="38">
        <v>100</v>
      </c>
      <c r="H39" s="66">
        <v>2</v>
      </c>
      <c r="I39" s="66"/>
      <c r="J39" s="66">
        <v>1</v>
      </c>
      <c r="K39" s="66">
        <v>5</v>
      </c>
      <c r="L39" s="66">
        <v>1</v>
      </c>
      <c r="M39" s="64">
        <v>1</v>
      </c>
      <c r="N39" s="68">
        <v>296192</v>
      </c>
      <c r="O39" s="69">
        <v>296192</v>
      </c>
      <c r="Q39" s="52"/>
    </row>
    <row r="40" spans="1:17" ht="23.25">
      <c r="A40" s="38"/>
      <c r="B40" s="38"/>
      <c r="C40" s="38"/>
      <c r="D40" s="38"/>
      <c r="E40" s="38"/>
      <c r="F40" s="38"/>
      <c r="G40" s="38">
        <v>100</v>
      </c>
      <c r="H40" s="66">
        <v>2</v>
      </c>
      <c r="I40" s="66"/>
      <c r="J40" s="66">
        <v>1</v>
      </c>
      <c r="K40" s="66">
        <v>5</v>
      </c>
      <c r="L40" s="66">
        <v>2</v>
      </c>
      <c r="M40" s="64">
        <v>1</v>
      </c>
      <c r="N40" s="68">
        <v>296610</v>
      </c>
      <c r="O40" s="69">
        <v>296610</v>
      </c>
      <c r="Q40" s="52"/>
    </row>
    <row r="41" spans="1:17" ht="23.25">
      <c r="A41" s="38"/>
      <c r="B41" s="38"/>
      <c r="C41" s="38"/>
      <c r="D41" s="38"/>
      <c r="E41" s="38"/>
      <c r="F41" s="38"/>
      <c r="G41" s="38">
        <v>100</v>
      </c>
      <c r="H41" s="66">
        <v>2</v>
      </c>
      <c r="I41" s="66"/>
      <c r="J41" s="66">
        <v>1</v>
      </c>
      <c r="K41" s="66">
        <v>5</v>
      </c>
      <c r="L41" s="66">
        <v>3</v>
      </c>
      <c r="M41" s="64">
        <v>1</v>
      </c>
      <c r="N41" s="68">
        <v>43754</v>
      </c>
      <c r="O41" s="69">
        <v>43754</v>
      </c>
      <c r="Q41" s="52"/>
    </row>
    <row r="42" spans="1:17" ht="23.25">
      <c r="A42" s="38"/>
      <c r="B42" s="38"/>
      <c r="C42" s="38"/>
      <c r="D42" s="38"/>
      <c r="E42" s="38"/>
      <c r="F42" s="38"/>
      <c r="G42" s="38"/>
      <c r="H42" s="67">
        <v>2</v>
      </c>
      <c r="I42" s="67"/>
      <c r="J42" s="67">
        <v>1</v>
      </c>
      <c r="K42" s="67">
        <v>6</v>
      </c>
      <c r="L42" s="67"/>
      <c r="M42" s="70"/>
      <c r="N42" s="71">
        <f>N43</f>
        <v>0</v>
      </c>
      <c r="O42" s="71">
        <f>O43</f>
        <v>0</v>
      </c>
      <c r="Q42" s="52"/>
    </row>
    <row r="43" spans="1:17" ht="23.25">
      <c r="A43" s="38"/>
      <c r="B43" s="38"/>
      <c r="C43" s="38"/>
      <c r="D43" s="38"/>
      <c r="E43" s="38"/>
      <c r="F43" s="38"/>
      <c r="G43" s="38"/>
      <c r="H43" s="66">
        <v>2</v>
      </c>
      <c r="I43" s="66"/>
      <c r="J43" s="66">
        <v>1</v>
      </c>
      <c r="K43" s="66">
        <v>6</v>
      </c>
      <c r="L43" s="66">
        <v>1</v>
      </c>
      <c r="M43" s="64"/>
      <c r="N43" s="68">
        <v>0</v>
      </c>
      <c r="O43" s="69">
        <v>0</v>
      </c>
      <c r="Q43" s="52"/>
    </row>
    <row r="44" spans="1:18" ht="23.25">
      <c r="A44" s="38"/>
      <c r="B44" s="38"/>
      <c r="C44" s="38"/>
      <c r="D44" s="38"/>
      <c r="E44" s="38"/>
      <c r="F44" s="38"/>
      <c r="G44" s="38"/>
      <c r="H44" s="67">
        <v>2</v>
      </c>
      <c r="I44" s="66"/>
      <c r="J44" s="67">
        <v>2</v>
      </c>
      <c r="K44" s="67"/>
      <c r="L44" s="66"/>
      <c r="M44" s="64"/>
      <c r="N44" s="65">
        <f>N45+N57+N60+N64+N69+N73+N76+N83</f>
        <v>521333</v>
      </c>
      <c r="O44" s="65">
        <f>O45+O57+O60+O64+O69+O73+O76+O83</f>
        <v>336860</v>
      </c>
      <c r="P44" s="53"/>
      <c r="Q44" s="54"/>
      <c r="R44" s="53"/>
    </row>
    <row r="45" spans="1:18" ht="23.25">
      <c r="A45" s="38"/>
      <c r="B45" s="38"/>
      <c r="C45" s="38"/>
      <c r="D45" s="38"/>
      <c r="E45" s="38"/>
      <c r="F45" s="38"/>
      <c r="G45" s="38"/>
      <c r="H45" s="67">
        <v>2</v>
      </c>
      <c r="I45" s="66"/>
      <c r="J45" s="67">
        <v>2</v>
      </c>
      <c r="K45" s="67">
        <v>1</v>
      </c>
      <c r="L45" s="66"/>
      <c r="M45" s="64"/>
      <c r="N45" s="65">
        <f>SUM(N46:N53)+N54+N55+N56</f>
        <v>151938</v>
      </c>
      <c r="O45" s="65">
        <f>SUM(O46:O53)+O54+O55+O56</f>
        <v>0</v>
      </c>
      <c r="P45" s="53"/>
      <c r="Q45" s="54"/>
      <c r="R45" s="53"/>
    </row>
    <row r="46" spans="1:17" ht="23.25">
      <c r="A46" s="38"/>
      <c r="B46" s="38"/>
      <c r="C46" s="38"/>
      <c r="D46" s="38"/>
      <c r="E46" s="38"/>
      <c r="F46" s="38"/>
      <c r="G46" s="38">
        <v>100</v>
      </c>
      <c r="H46" s="66">
        <v>2</v>
      </c>
      <c r="I46" s="66"/>
      <c r="J46" s="66">
        <v>2</v>
      </c>
      <c r="K46" s="66">
        <v>1</v>
      </c>
      <c r="L46" s="66">
        <v>2</v>
      </c>
      <c r="M46" s="64">
        <v>1</v>
      </c>
      <c r="N46" s="68">
        <v>0</v>
      </c>
      <c r="O46" s="69">
        <v>0</v>
      </c>
      <c r="Q46" s="52"/>
    </row>
    <row r="47" spans="1:17" ht="23.25">
      <c r="A47" s="38"/>
      <c r="B47" s="38"/>
      <c r="C47" s="38"/>
      <c r="D47" s="38"/>
      <c r="E47" s="38"/>
      <c r="F47" s="38"/>
      <c r="G47" s="38"/>
      <c r="H47" s="66">
        <v>2</v>
      </c>
      <c r="I47" s="66"/>
      <c r="J47" s="66">
        <v>2</v>
      </c>
      <c r="K47" s="66">
        <v>1</v>
      </c>
      <c r="L47" s="66">
        <v>2</v>
      </c>
      <c r="M47" s="64">
        <v>1</v>
      </c>
      <c r="N47" s="68">
        <v>0</v>
      </c>
      <c r="O47" s="69">
        <v>0</v>
      </c>
      <c r="Q47" s="52"/>
    </row>
    <row r="48" spans="1:17" ht="23.25">
      <c r="A48" s="38"/>
      <c r="B48" s="38"/>
      <c r="C48" s="38"/>
      <c r="D48" s="38"/>
      <c r="E48" s="38"/>
      <c r="F48" s="38"/>
      <c r="G48" s="38">
        <v>9995</v>
      </c>
      <c r="H48" s="66">
        <v>2</v>
      </c>
      <c r="I48" s="66"/>
      <c r="J48" s="66">
        <v>2</v>
      </c>
      <c r="K48" s="66">
        <v>1</v>
      </c>
      <c r="L48" s="66">
        <v>3</v>
      </c>
      <c r="M48" s="64">
        <v>1</v>
      </c>
      <c r="N48" s="68">
        <v>0</v>
      </c>
      <c r="O48" s="69">
        <v>0</v>
      </c>
      <c r="Q48" s="52"/>
    </row>
    <row r="49" spans="1:17" ht="23.25">
      <c r="A49" s="38"/>
      <c r="B49" s="38"/>
      <c r="C49" s="38"/>
      <c r="D49" s="38"/>
      <c r="E49" s="38"/>
      <c r="F49" s="38"/>
      <c r="G49" s="38"/>
      <c r="H49" s="66">
        <v>2</v>
      </c>
      <c r="I49" s="66"/>
      <c r="J49" s="66">
        <v>2</v>
      </c>
      <c r="K49" s="66">
        <v>1</v>
      </c>
      <c r="L49" s="66">
        <v>3</v>
      </c>
      <c r="M49" s="64">
        <v>1</v>
      </c>
      <c r="N49" s="68">
        <v>0</v>
      </c>
      <c r="O49" s="69">
        <v>0</v>
      </c>
      <c r="Q49" s="52"/>
    </row>
    <row r="50" spans="1:17" ht="23.25">
      <c r="A50" s="38"/>
      <c r="B50" s="38"/>
      <c r="C50" s="38"/>
      <c r="D50" s="38"/>
      <c r="E50" s="38"/>
      <c r="F50" s="38"/>
      <c r="G50" s="38"/>
      <c r="H50" s="66">
        <v>2</v>
      </c>
      <c r="I50" s="66"/>
      <c r="J50" s="66">
        <v>2</v>
      </c>
      <c r="K50" s="66">
        <v>1</v>
      </c>
      <c r="L50" s="66">
        <v>4</v>
      </c>
      <c r="M50" s="64">
        <v>1</v>
      </c>
      <c r="N50" s="68">
        <v>0</v>
      </c>
      <c r="O50" s="69">
        <v>0</v>
      </c>
      <c r="Q50" s="52"/>
    </row>
    <row r="51" spans="1:17" ht="23.25">
      <c r="A51" s="38"/>
      <c r="B51" s="38"/>
      <c r="C51" s="38"/>
      <c r="D51" s="38"/>
      <c r="E51" s="38"/>
      <c r="F51" s="38"/>
      <c r="G51" s="38">
        <v>9995</v>
      </c>
      <c r="H51" s="66">
        <v>2</v>
      </c>
      <c r="I51" s="66"/>
      <c r="J51" s="66">
        <v>2</v>
      </c>
      <c r="K51" s="66">
        <v>1</v>
      </c>
      <c r="L51" s="66">
        <v>5</v>
      </c>
      <c r="M51" s="64">
        <v>1</v>
      </c>
      <c r="N51" s="68">
        <v>0</v>
      </c>
      <c r="O51" s="69">
        <v>0</v>
      </c>
      <c r="Q51" s="52"/>
    </row>
    <row r="52" spans="1:17" ht="23.25">
      <c r="A52" s="38"/>
      <c r="B52" s="38"/>
      <c r="C52" s="38"/>
      <c r="D52" s="38"/>
      <c r="E52" s="38"/>
      <c r="F52" s="38"/>
      <c r="G52" s="38">
        <v>100</v>
      </c>
      <c r="H52" s="66">
        <v>2</v>
      </c>
      <c r="I52" s="66"/>
      <c r="J52" s="66">
        <v>2</v>
      </c>
      <c r="K52" s="66">
        <v>1</v>
      </c>
      <c r="L52" s="66">
        <v>5</v>
      </c>
      <c r="M52" s="64">
        <v>1</v>
      </c>
      <c r="N52" s="68">
        <v>0</v>
      </c>
      <c r="O52" s="69">
        <v>0</v>
      </c>
      <c r="Q52" s="52"/>
    </row>
    <row r="53" spans="1:17" ht="23.25">
      <c r="A53" s="38"/>
      <c r="B53" s="38"/>
      <c r="C53" s="38"/>
      <c r="D53" s="38"/>
      <c r="E53" s="38"/>
      <c r="F53" s="38"/>
      <c r="G53" s="38">
        <v>100</v>
      </c>
      <c r="H53" s="66">
        <v>2</v>
      </c>
      <c r="I53" s="66"/>
      <c r="J53" s="66">
        <v>2</v>
      </c>
      <c r="K53" s="66">
        <v>1</v>
      </c>
      <c r="L53" s="66">
        <v>6</v>
      </c>
      <c r="M53" s="64">
        <v>1</v>
      </c>
      <c r="N53" s="68">
        <v>0</v>
      </c>
      <c r="O53" s="69">
        <v>0</v>
      </c>
      <c r="Q53" s="52"/>
    </row>
    <row r="54" spans="1:17" ht="23.25">
      <c r="A54" s="38"/>
      <c r="B54" s="38"/>
      <c r="C54" s="38"/>
      <c r="D54" s="38"/>
      <c r="E54" s="38"/>
      <c r="F54" s="38"/>
      <c r="G54" s="38">
        <v>9995</v>
      </c>
      <c r="H54" s="66">
        <v>2</v>
      </c>
      <c r="I54" s="66"/>
      <c r="J54" s="66">
        <v>2</v>
      </c>
      <c r="K54" s="66">
        <v>1</v>
      </c>
      <c r="L54" s="66">
        <v>6</v>
      </c>
      <c r="M54" s="64">
        <v>1</v>
      </c>
      <c r="N54" s="68">
        <v>0</v>
      </c>
      <c r="O54" s="69">
        <v>0</v>
      </c>
      <c r="Q54" s="52"/>
    </row>
    <row r="55" spans="1:17" ht="23.25">
      <c r="A55" s="38"/>
      <c r="B55" s="38"/>
      <c r="C55" s="38"/>
      <c r="D55" s="38"/>
      <c r="E55" s="38"/>
      <c r="F55" s="38"/>
      <c r="G55" s="38">
        <v>9995</v>
      </c>
      <c r="H55" s="66">
        <v>2</v>
      </c>
      <c r="I55" s="66"/>
      <c r="J55" s="66">
        <v>2</v>
      </c>
      <c r="K55" s="66">
        <v>1</v>
      </c>
      <c r="L55" s="66">
        <v>7</v>
      </c>
      <c r="M55" s="64">
        <v>1</v>
      </c>
      <c r="N55" s="68">
        <v>0</v>
      </c>
      <c r="O55" s="69">
        <v>0</v>
      </c>
      <c r="Q55" s="52"/>
    </row>
    <row r="56" spans="1:17" ht="23.25">
      <c r="A56" s="38"/>
      <c r="B56" s="38"/>
      <c r="C56" s="38"/>
      <c r="D56" s="38"/>
      <c r="E56" s="38"/>
      <c r="F56" s="38"/>
      <c r="G56" s="38">
        <v>100</v>
      </c>
      <c r="H56" s="66">
        <v>2</v>
      </c>
      <c r="I56" s="66"/>
      <c r="J56" s="66">
        <v>2</v>
      </c>
      <c r="K56" s="66">
        <v>1</v>
      </c>
      <c r="L56" s="66">
        <v>7</v>
      </c>
      <c r="M56" s="64">
        <v>1</v>
      </c>
      <c r="N56" s="68">
        <v>151938</v>
      </c>
      <c r="O56" s="69">
        <v>0</v>
      </c>
      <c r="Q56" s="52"/>
    </row>
    <row r="57" spans="1:17" ht="23.25">
      <c r="A57" s="38"/>
      <c r="B57" s="38"/>
      <c r="C57" s="38"/>
      <c r="D57" s="38"/>
      <c r="E57" s="38"/>
      <c r="F57" s="38"/>
      <c r="G57" s="38"/>
      <c r="H57" s="67">
        <v>2</v>
      </c>
      <c r="I57" s="66"/>
      <c r="J57" s="67">
        <v>2</v>
      </c>
      <c r="K57" s="67">
        <v>2</v>
      </c>
      <c r="L57" s="67"/>
      <c r="M57" s="70"/>
      <c r="N57" s="65">
        <f>SUM(N58:N59)</f>
        <v>33130</v>
      </c>
      <c r="O57" s="65">
        <f>SUM(O58:O59)</f>
        <v>33130</v>
      </c>
      <c r="Q57" s="52"/>
    </row>
    <row r="58" spans="1:17" ht="23.25">
      <c r="A58" s="38"/>
      <c r="B58" s="38"/>
      <c r="C58" s="38"/>
      <c r="D58" s="38"/>
      <c r="E58" s="38"/>
      <c r="F58" s="38"/>
      <c r="G58" s="38">
        <v>9995</v>
      </c>
      <c r="H58" s="66">
        <v>2</v>
      </c>
      <c r="I58" s="66"/>
      <c r="J58" s="66">
        <v>2</v>
      </c>
      <c r="K58" s="66">
        <v>2</v>
      </c>
      <c r="L58" s="66">
        <v>1</v>
      </c>
      <c r="M58" s="64">
        <v>1</v>
      </c>
      <c r="N58" s="68">
        <v>0</v>
      </c>
      <c r="O58" s="69">
        <v>0</v>
      </c>
      <c r="Q58" s="52"/>
    </row>
    <row r="59" spans="1:17" ht="23.25">
      <c r="A59" s="38"/>
      <c r="B59" s="38"/>
      <c r="C59" s="38"/>
      <c r="D59" s="38"/>
      <c r="E59" s="38"/>
      <c r="F59" s="38"/>
      <c r="G59" s="38"/>
      <c r="H59" s="66">
        <v>2</v>
      </c>
      <c r="I59" s="66"/>
      <c r="J59" s="66">
        <v>2</v>
      </c>
      <c r="K59" s="66">
        <v>2</v>
      </c>
      <c r="L59" s="66">
        <v>2</v>
      </c>
      <c r="M59" s="64">
        <v>1</v>
      </c>
      <c r="N59" s="68">
        <v>33130</v>
      </c>
      <c r="O59" s="69">
        <v>33130</v>
      </c>
      <c r="P59" s="53"/>
      <c r="Q59" s="56"/>
    </row>
    <row r="60" spans="1:17" ht="23.25">
      <c r="A60" s="38"/>
      <c r="B60" s="38"/>
      <c r="C60" s="38"/>
      <c r="D60" s="38"/>
      <c r="E60" s="38"/>
      <c r="F60" s="38"/>
      <c r="G60" s="38"/>
      <c r="H60" s="67">
        <v>2</v>
      </c>
      <c r="I60" s="67"/>
      <c r="J60" s="67">
        <v>2</v>
      </c>
      <c r="K60" s="67">
        <v>3</v>
      </c>
      <c r="L60" s="67"/>
      <c r="M60" s="70"/>
      <c r="N60" s="71">
        <f>N61+N62+N63</f>
        <v>174324</v>
      </c>
      <c r="O60" s="71">
        <f>O61+O62+O63</f>
        <v>166424</v>
      </c>
      <c r="Q60" s="52"/>
    </row>
    <row r="61" spans="1:17" ht="23.25">
      <c r="A61" s="38"/>
      <c r="B61" s="38"/>
      <c r="C61" s="38"/>
      <c r="D61" s="38"/>
      <c r="E61" s="38"/>
      <c r="F61" s="38"/>
      <c r="G61" s="38">
        <v>9995</v>
      </c>
      <c r="H61" s="66">
        <v>2</v>
      </c>
      <c r="I61" s="66"/>
      <c r="J61" s="66">
        <v>2</v>
      </c>
      <c r="K61" s="66">
        <v>3</v>
      </c>
      <c r="L61" s="66">
        <v>1</v>
      </c>
      <c r="M61" s="64"/>
      <c r="N61" s="68">
        <v>30200</v>
      </c>
      <c r="O61" s="69">
        <v>22300</v>
      </c>
      <c r="Q61" s="52"/>
    </row>
    <row r="62" spans="1:17" ht="23.25">
      <c r="A62" s="38"/>
      <c r="B62" s="38"/>
      <c r="C62" s="38"/>
      <c r="D62" s="38"/>
      <c r="E62" s="38"/>
      <c r="F62" s="38"/>
      <c r="G62" s="38">
        <v>9995</v>
      </c>
      <c r="H62" s="66">
        <v>2</v>
      </c>
      <c r="I62" s="66"/>
      <c r="J62" s="66">
        <v>2</v>
      </c>
      <c r="K62" s="66">
        <v>3</v>
      </c>
      <c r="L62" s="66">
        <v>2</v>
      </c>
      <c r="M62" s="64"/>
      <c r="N62" s="68">
        <v>144124</v>
      </c>
      <c r="O62" s="69">
        <v>144124</v>
      </c>
      <c r="Q62" s="52"/>
    </row>
    <row r="63" spans="1:17" ht="23.25">
      <c r="A63" s="38"/>
      <c r="B63" s="38"/>
      <c r="C63" s="38"/>
      <c r="D63" s="38"/>
      <c r="E63" s="38"/>
      <c r="F63" s="38"/>
      <c r="G63" s="38"/>
      <c r="H63" s="66">
        <v>2</v>
      </c>
      <c r="I63" s="66"/>
      <c r="J63" s="66">
        <v>2</v>
      </c>
      <c r="K63" s="66">
        <v>3</v>
      </c>
      <c r="L63" s="66">
        <v>2</v>
      </c>
      <c r="M63" s="64"/>
      <c r="N63" s="68">
        <v>0</v>
      </c>
      <c r="O63" s="69">
        <v>0</v>
      </c>
      <c r="Q63" s="52"/>
    </row>
    <row r="64" spans="1:17" ht="23.25">
      <c r="A64" s="38"/>
      <c r="B64" s="38"/>
      <c r="C64" s="38"/>
      <c r="D64" s="38"/>
      <c r="E64" s="38"/>
      <c r="F64" s="38"/>
      <c r="G64" s="38"/>
      <c r="H64" s="67">
        <v>2</v>
      </c>
      <c r="I64" s="67"/>
      <c r="J64" s="67">
        <v>2</v>
      </c>
      <c r="K64" s="67">
        <v>4</v>
      </c>
      <c r="L64" s="67"/>
      <c r="M64" s="70"/>
      <c r="N64" s="65">
        <f>N65+N66+N67+N68</f>
        <v>3926</v>
      </c>
      <c r="O64" s="65">
        <f>O65+O66+O67+O68</f>
        <v>3871</v>
      </c>
      <c r="Q64" s="52"/>
    </row>
    <row r="65" spans="1:17" ht="23.25">
      <c r="A65" s="38"/>
      <c r="B65" s="38"/>
      <c r="C65" s="38"/>
      <c r="D65" s="38"/>
      <c r="E65" s="38"/>
      <c r="F65" s="38"/>
      <c r="G65" s="38">
        <v>9995</v>
      </c>
      <c r="H65" s="66">
        <v>2</v>
      </c>
      <c r="I65" s="66"/>
      <c r="J65" s="66">
        <v>2</v>
      </c>
      <c r="K65" s="66">
        <v>4</v>
      </c>
      <c r="L65" s="66">
        <v>1</v>
      </c>
      <c r="M65" s="64">
        <v>1</v>
      </c>
      <c r="N65" s="68">
        <v>0</v>
      </c>
      <c r="O65" s="69">
        <v>0</v>
      </c>
      <c r="Q65" s="52"/>
    </row>
    <row r="66" spans="1:17" ht="23.25">
      <c r="A66" s="38"/>
      <c r="B66" s="38"/>
      <c r="C66" s="38"/>
      <c r="D66" s="38"/>
      <c r="E66" s="38"/>
      <c r="F66" s="38"/>
      <c r="G66" s="38"/>
      <c r="H66" s="66">
        <v>2</v>
      </c>
      <c r="I66" s="66"/>
      <c r="J66" s="66">
        <v>2</v>
      </c>
      <c r="K66" s="66">
        <v>4</v>
      </c>
      <c r="L66" s="66">
        <v>2</v>
      </c>
      <c r="M66" s="64">
        <v>1</v>
      </c>
      <c r="N66" s="68">
        <v>2756</v>
      </c>
      <c r="O66" s="69">
        <v>2701</v>
      </c>
      <c r="Q66" s="52"/>
    </row>
    <row r="67" spans="1:17" ht="23.25">
      <c r="A67" s="38"/>
      <c r="B67" s="38"/>
      <c r="C67" s="38"/>
      <c r="D67" s="38"/>
      <c r="E67" s="38"/>
      <c r="F67" s="38"/>
      <c r="G67" s="38">
        <v>9995</v>
      </c>
      <c r="H67" s="66">
        <v>2</v>
      </c>
      <c r="I67" s="66"/>
      <c r="J67" s="66">
        <v>2</v>
      </c>
      <c r="K67" s="66">
        <v>4</v>
      </c>
      <c r="L67" s="66">
        <v>4</v>
      </c>
      <c r="M67" s="64">
        <v>1</v>
      </c>
      <c r="N67" s="68">
        <v>1170</v>
      </c>
      <c r="O67" s="69">
        <v>1170</v>
      </c>
      <c r="Q67" s="52"/>
    </row>
    <row r="68" spans="1:17" ht="23.25">
      <c r="A68" s="38"/>
      <c r="B68" s="38"/>
      <c r="C68" s="38"/>
      <c r="D68" s="38"/>
      <c r="E68" s="38"/>
      <c r="F68" s="38"/>
      <c r="G68" s="38"/>
      <c r="H68" s="66">
        <v>2</v>
      </c>
      <c r="I68" s="66"/>
      <c r="J68" s="66">
        <v>2</v>
      </c>
      <c r="K68" s="66">
        <v>4</v>
      </c>
      <c r="L68" s="66">
        <v>4</v>
      </c>
      <c r="M68" s="64">
        <v>1</v>
      </c>
      <c r="N68" s="68">
        <v>0</v>
      </c>
      <c r="O68" s="69">
        <v>0</v>
      </c>
      <c r="Q68" s="52"/>
    </row>
    <row r="69" spans="1:17" ht="23.25">
      <c r="A69" s="38"/>
      <c r="B69" s="38"/>
      <c r="C69" s="38"/>
      <c r="D69" s="38"/>
      <c r="E69" s="38"/>
      <c r="F69" s="38"/>
      <c r="G69" s="38"/>
      <c r="H69" s="67">
        <v>2</v>
      </c>
      <c r="I69" s="66"/>
      <c r="J69" s="67">
        <v>2</v>
      </c>
      <c r="K69" s="67">
        <v>5</v>
      </c>
      <c r="L69" s="67"/>
      <c r="M69" s="70"/>
      <c r="N69" s="71">
        <f>N70+N72+N71</f>
        <v>5550</v>
      </c>
      <c r="O69" s="71">
        <f>O70+O72+O71</f>
        <v>2750</v>
      </c>
      <c r="Q69" s="52"/>
    </row>
    <row r="70" spans="1:18" ht="23.25">
      <c r="A70" s="38"/>
      <c r="B70" s="38"/>
      <c r="C70" s="38"/>
      <c r="D70" s="38"/>
      <c r="E70" s="38"/>
      <c r="F70" s="38"/>
      <c r="G70" s="38">
        <v>9995</v>
      </c>
      <c r="H70" s="66">
        <v>2</v>
      </c>
      <c r="I70" s="66"/>
      <c r="J70" s="66">
        <v>2</v>
      </c>
      <c r="K70" s="66">
        <v>5</v>
      </c>
      <c r="L70" s="66">
        <v>1</v>
      </c>
      <c r="M70" s="64">
        <v>1</v>
      </c>
      <c r="N70" s="68">
        <v>5550</v>
      </c>
      <c r="O70" s="69">
        <v>2750</v>
      </c>
      <c r="Q70" s="43"/>
      <c r="R70" s="43"/>
    </row>
    <row r="71" spans="1:18" ht="23.25">
      <c r="A71" s="38"/>
      <c r="B71" s="38"/>
      <c r="C71" s="38"/>
      <c r="D71" s="38"/>
      <c r="E71" s="38"/>
      <c r="F71" s="38"/>
      <c r="G71" s="38"/>
      <c r="H71" s="66">
        <v>2</v>
      </c>
      <c r="I71" s="66"/>
      <c r="J71" s="66">
        <v>2</v>
      </c>
      <c r="K71" s="66">
        <v>5</v>
      </c>
      <c r="L71" s="66">
        <v>1</v>
      </c>
      <c r="M71" s="64">
        <v>1</v>
      </c>
      <c r="N71" s="68">
        <v>0</v>
      </c>
      <c r="O71" s="69">
        <v>0</v>
      </c>
      <c r="Q71" s="43"/>
      <c r="R71" s="43"/>
    </row>
    <row r="72" spans="1:18" ht="23.25">
      <c r="A72" s="38"/>
      <c r="B72" s="38"/>
      <c r="C72" s="38"/>
      <c r="D72" s="38"/>
      <c r="E72" s="38"/>
      <c r="F72" s="38"/>
      <c r="G72" s="38"/>
      <c r="H72" s="66">
        <v>2</v>
      </c>
      <c r="I72" s="66"/>
      <c r="J72" s="66">
        <v>2</v>
      </c>
      <c r="K72" s="66">
        <v>5</v>
      </c>
      <c r="L72" s="66">
        <v>8</v>
      </c>
      <c r="M72" s="64">
        <v>1</v>
      </c>
      <c r="N72" s="68">
        <v>0</v>
      </c>
      <c r="O72" s="69">
        <v>0</v>
      </c>
      <c r="Q72" s="43"/>
      <c r="R72" s="43"/>
    </row>
    <row r="73" spans="1:18" ht="23.25">
      <c r="A73" s="38"/>
      <c r="B73" s="38"/>
      <c r="C73" s="38"/>
      <c r="D73" s="38"/>
      <c r="E73" s="38"/>
      <c r="F73" s="38"/>
      <c r="G73" s="38"/>
      <c r="H73" s="67">
        <v>2</v>
      </c>
      <c r="I73" s="66"/>
      <c r="J73" s="67">
        <v>2</v>
      </c>
      <c r="K73" s="67">
        <v>6</v>
      </c>
      <c r="L73" s="67"/>
      <c r="M73" s="70"/>
      <c r="N73" s="65">
        <f>SUM(N74:N75)</f>
        <v>0</v>
      </c>
      <c r="O73" s="65">
        <f>SUM(O74:O75)</f>
        <v>0</v>
      </c>
      <c r="P73" s="43"/>
      <c r="Q73" s="43"/>
      <c r="R73" s="43"/>
    </row>
    <row r="74" spans="1:18" ht="23.25">
      <c r="A74" s="38"/>
      <c r="B74" s="38"/>
      <c r="C74" s="38"/>
      <c r="D74" s="38"/>
      <c r="E74" s="38"/>
      <c r="F74" s="38"/>
      <c r="G74" s="38"/>
      <c r="H74" s="66">
        <v>2</v>
      </c>
      <c r="I74" s="66"/>
      <c r="J74" s="66">
        <v>2</v>
      </c>
      <c r="K74" s="66">
        <v>6</v>
      </c>
      <c r="L74" s="66">
        <v>1</v>
      </c>
      <c r="M74" s="64">
        <v>1</v>
      </c>
      <c r="N74" s="68">
        <v>0</v>
      </c>
      <c r="O74" s="69">
        <v>0</v>
      </c>
      <c r="P74" s="43"/>
      <c r="Q74" s="43"/>
      <c r="R74" s="43"/>
    </row>
    <row r="75" spans="1:18" ht="23.25">
      <c r="A75" s="38"/>
      <c r="B75" s="38"/>
      <c r="C75" s="38"/>
      <c r="D75" s="38"/>
      <c r="E75" s="38"/>
      <c r="F75" s="38"/>
      <c r="G75" s="38"/>
      <c r="H75" s="66">
        <v>2</v>
      </c>
      <c r="I75" s="66"/>
      <c r="J75" s="66">
        <v>2</v>
      </c>
      <c r="K75" s="66">
        <v>6</v>
      </c>
      <c r="L75" s="66">
        <v>3</v>
      </c>
      <c r="M75" s="64"/>
      <c r="N75" s="68">
        <v>0</v>
      </c>
      <c r="O75" s="69">
        <v>0</v>
      </c>
      <c r="P75" s="43"/>
      <c r="Q75" s="43"/>
      <c r="R75" s="43"/>
    </row>
    <row r="76" spans="1:18" ht="23.25">
      <c r="A76" s="38"/>
      <c r="B76" s="38"/>
      <c r="C76" s="38"/>
      <c r="D76" s="38"/>
      <c r="E76" s="38"/>
      <c r="F76" s="38"/>
      <c r="G76" s="38"/>
      <c r="H76" s="67">
        <v>2</v>
      </c>
      <c r="I76" s="67"/>
      <c r="J76" s="67">
        <v>2</v>
      </c>
      <c r="K76" s="67">
        <v>7</v>
      </c>
      <c r="L76" s="67"/>
      <c r="M76" s="70"/>
      <c r="N76" s="71">
        <f>N77+N78+N79+N80+N81+N82</f>
        <v>103571</v>
      </c>
      <c r="O76" s="71">
        <f>O77+O78+O79+O80+O81+O82</f>
        <v>81791</v>
      </c>
      <c r="P76" s="43"/>
      <c r="Q76" s="43"/>
      <c r="R76" s="43"/>
    </row>
    <row r="77" spans="1:18" ht="23.25">
      <c r="A77" s="38"/>
      <c r="B77" s="38"/>
      <c r="C77" s="38"/>
      <c r="D77" s="38"/>
      <c r="E77" s="38"/>
      <c r="F77" s="38"/>
      <c r="G77" s="38"/>
      <c r="H77" s="66">
        <v>2</v>
      </c>
      <c r="I77" s="66"/>
      <c r="J77" s="66">
        <v>2</v>
      </c>
      <c r="K77" s="66">
        <v>7</v>
      </c>
      <c r="L77" s="66">
        <v>1</v>
      </c>
      <c r="M77" s="64">
        <v>2</v>
      </c>
      <c r="N77" s="73">
        <v>0</v>
      </c>
      <c r="O77" s="74">
        <v>0</v>
      </c>
      <c r="P77" s="43"/>
      <c r="Q77" s="43"/>
      <c r="R77" s="43"/>
    </row>
    <row r="78" spans="1:18" ht="23.25">
      <c r="A78" s="38"/>
      <c r="B78" s="38"/>
      <c r="C78" s="38"/>
      <c r="D78" s="38"/>
      <c r="E78" s="38"/>
      <c r="F78" s="38"/>
      <c r="G78" s="38"/>
      <c r="H78" s="66">
        <v>2</v>
      </c>
      <c r="I78" s="66"/>
      <c r="J78" s="66">
        <v>2</v>
      </c>
      <c r="K78" s="66">
        <v>7</v>
      </c>
      <c r="L78" s="66">
        <v>1</v>
      </c>
      <c r="M78" s="64">
        <v>4</v>
      </c>
      <c r="N78" s="68">
        <v>0</v>
      </c>
      <c r="O78" s="69">
        <v>0</v>
      </c>
      <c r="P78" s="55"/>
      <c r="Q78" s="55"/>
      <c r="R78" s="43"/>
    </row>
    <row r="79" spans="1:18" ht="23.25">
      <c r="A79" s="38"/>
      <c r="B79" s="38"/>
      <c r="C79" s="38"/>
      <c r="D79" s="38"/>
      <c r="E79" s="38"/>
      <c r="F79" s="38"/>
      <c r="G79" s="38">
        <v>70</v>
      </c>
      <c r="H79" s="66">
        <v>2</v>
      </c>
      <c r="I79" s="66"/>
      <c r="J79" s="66">
        <v>2</v>
      </c>
      <c r="K79" s="66">
        <v>7</v>
      </c>
      <c r="L79" s="66">
        <v>2</v>
      </c>
      <c r="M79" s="64">
        <v>3</v>
      </c>
      <c r="N79" s="68">
        <v>0</v>
      </c>
      <c r="O79" s="69">
        <v>0</v>
      </c>
      <c r="P79" s="55"/>
      <c r="Q79" s="55"/>
      <c r="R79" s="43"/>
    </row>
    <row r="80" spans="1:18" ht="23.25">
      <c r="A80" s="38"/>
      <c r="B80" s="38"/>
      <c r="C80" s="38"/>
      <c r="D80" s="38"/>
      <c r="E80" s="38"/>
      <c r="F80" s="38"/>
      <c r="G80" s="38"/>
      <c r="H80" s="66">
        <v>2</v>
      </c>
      <c r="I80" s="66"/>
      <c r="J80" s="66">
        <v>2</v>
      </c>
      <c r="K80" s="66">
        <v>7</v>
      </c>
      <c r="L80" s="66">
        <v>2</v>
      </c>
      <c r="M80" s="64">
        <v>5</v>
      </c>
      <c r="N80" s="68">
        <v>40333</v>
      </c>
      <c r="O80" s="69">
        <v>39526</v>
      </c>
      <c r="P80" s="55"/>
      <c r="Q80" s="55"/>
      <c r="R80" s="43"/>
    </row>
    <row r="81" spans="1:18" ht="23.25">
      <c r="A81" s="38"/>
      <c r="B81" s="38"/>
      <c r="C81" s="38"/>
      <c r="D81" s="38"/>
      <c r="E81" s="38"/>
      <c r="F81" s="38"/>
      <c r="G81" s="38">
        <v>100</v>
      </c>
      <c r="H81" s="66">
        <v>2</v>
      </c>
      <c r="I81" s="66"/>
      <c r="J81" s="66">
        <v>2</v>
      </c>
      <c r="K81" s="66">
        <v>7</v>
      </c>
      <c r="L81" s="66">
        <v>2</v>
      </c>
      <c r="M81" s="64">
        <v>6</v>
      </c>
      <c r="N81" s="68">
        <v>63238</v>
      </c>
      <c r="O81" s="69">
        <v>42265</v>
      </c>
      <c r="P81" s="55"/>
      <c r="Q81" s="55"/>
      <c r="R81" s="43"/>
    </row>
    <row r="82" spans="1:18" ht="23.25">
      <c r="A82" s="38"/>
      <c r="B82" s="38"/>
      <c r="C82" s="38"/>
      <c r="D82" s="38"/>
      <c r="E82" s="38"/>
      <c r="F82" s="38"/>
      <c r="G82" s="38">
        <v>9995</v>
      </c>
      <c r="H82" s="66">
        <v>2</v>
      </c>
      <c r="I82" s="66"/>
      <c r="J82" s="66">
        <v>2</v>
      </c>
      <c r="K82" s="66">
        <v>7</v>
      </c>
      <c r="L82" s="66">
        <v>2</v>
      </c>
      <c r="M82" s="64">
        <v>6</v>
      </c>
      <c r="N82" s="68">
        <v>0</v>
      </c>
      <c r="O82" s="69">
        <v>0</v>
      </c>
      <c r="P82" s="55"/>
      <c r="Q82" s="55"/>
      <c r="R82" s="43"/>
    </row>
    <row r="83" spans="1:18" ht="23.25">
      <c r="A83" s="38"/>
      <c r="B83" s="38"/>
      <c r="C83" s="38"/>
      <c r="D83" s="38"/>
      <c r="E83" s="38"/>
      <c r="F83" s="38"/>
      <c r="G83" s="38"/>
      <c r="H83" s="67">
        <v>2</v>
      </c>
      <c r="I83" s="66"/>
      <c r="J83" s="67">
        <v>2</v>
      </c>
      <c r="K83" s="67">
        <v>8</v>
      </c>
      <c r="L83" s="66"/>
      <c r="M83" s="64"/>
      <c r="N83" s="65">
        <f>SUM(N84:N88)+N89+N90</f>
        <v>48894</v>
      </c>
      <c r="O83" s="65">
        <f>SUM(O84:O88)+O89+O90</f>
        <v>48894</v>
      </c>
      <c r="P83" s="43"/>
      <c r="Q83" s="43"/>
      <c r="R83" s="43"/>
    </row>
    <row r="84" spans="1:18" ht="23.25">
      <c r="A84" s="38"/>
      <c r="B84" s="38"/>
      <c r="C84" s="38"/>
      <c r="D84" s="38"/>
      <c r="E84" s="38"/>
      <c r="F84" s="38"/>
      <c r="G84" s="38">
        <v>9995</v>
      </c>
      <c r="H84" s="66">
        <v>2</v>
      </c>
      <c r="I84" s="66"/>
      <c r="J84" s="66">
        <v>2</v>
      </c>
      <c r="K84" s="66">
        <v>8</v>
      </c>
      <c r="L84" s="66">
        <v>2</v>
      </c>
      <c r="M84" s="64"/>
      <c r="N84" s="68">
        <v>0</v>
      </c>
      <c r="O84" s="69">
        <v>0</v>
      </c>
      <c r="P84" s="43"/>
      <c r="Q84" s="43"/>
      <c r="R84" s="43"/>
    </row>
    <row r="85" spans="1:18" ht="23.25">
      <c r="A85" s="38"/>
      <c r="B85" s="38"/>
      <c r="C85" s="38"/>
      <c r="D85" s="38"/>
      <c r="E85" s="38"/>
      <c r="F85" s="38"/>
      <c r="G85" s="38"/>
      <c r="H85" s="66">
        <v>2</v>
      </c>
      <c r="I85" s="66"/>
      <c r="J85" s="66">
        <v>2</v>
      </c>
      <c r="K85" s="66">
        <v>8</v>
      </c>
      <c r="L85" s="66">
        <v>2</v>
      </c>
      <c r="M85" s="64">
        <v>1</v>
      </c>
      <c r="N85" s="68">
        <v>0</v>
      </c>
      <c r="O85" s="69">
        <v>0</v>
      </c>
      <c r="P85" s="55"/>
      <c r="Q85" s="55"/>
      <c r="R85" s="55"/>
    </row>
    <row r="86" spans="1:18" ht="23.25">
      <c r="A86" s="38"/>
      <c r="B86" s="38"/>
      <c r="C86" s="38"/>
      <c r="D86" s="38"/>
      <c r="E86" s="38"/>
      <c r="F86" s="38"/>
      <c r="G86" s="38"/>
      <c r="H86" s="66">
        <v>2</v>
      </c>
      <c r="I86" s="66"/>
      <c r="J86" s="66">
        <v>2</v>
      </c>
      <c r="K86" s="66">
        <v>8</v>
      </c>
      <c r="L86" s="66">
        <v>4</v>
      </c>
      <c r="M86" s="64">
        <v>1</v>
      </c>
      <c r="N86" s="68">
        <v>0</v>
      </c>
      <c r="O86" s="69">
        <v>0</v>
      </c>
      <c r="P86" s="55"/>
      <c r="Q86" s="55"/>
      <c r="R86" s="55"/>
    </row>
    <row r="87" spans="1:18" ht="23.25">
      <c r="A87" s="38"/>
      <c r="B87" s="38"/>
      <c r="C87" s="38"/>
      <c r="D87" s="38"/>
      <c r="E87" s="38"/>
      <c r="F87" s="38"/>
      <c r="G87" s="38"/>
      <c r="H87" s="66">
        <v>2</v>
      </c>
      <c r="I87" s="66"/>
      <c r="J87" s="66">
        <v>2</v>
      </c>
      <c r="K87" s="66">
        <v>8</v>
      </c>
      <c r="L87" s="66">
        <v>6</v>
      </c>
      <c r="M87" s="64">
        <v>1</v>
      </c>
      <c r="N87" s="68">
        <v>0</v>
      </c>
      <c r="O87" s="69">
        <v>0</v>
      </c>
      <c r="P87" s="55"/>
      <c r="Q87" s="55"/>
      <c r="R87" s="55"/>
    </row>
    <row r="88" spans="1:18" ht="23.25">
      <c r="A88" s="38"/>
      <c r="B88" s="38"/>
      <c r="C88" s="38"/>
      <c r="D88" s="38"/>
      <c r="E88" s="38"/>
      <c r="F88" s="38"/>
      <c r="G88" s="38"/>
      <c r="H88" s="66">
        <v>2</v>
      </c>
      <c r="I88" s="66"/>
      <c r="J88" s="66">
        <v>2</v>
      </c>
      <c r="K88" s="66">
        <v>8</v>
      </c>
      <c r="L88" s="66">
        <v>7</v>
      </c>
      <c r="M88" s="64">
        <v>4</v>
      </c>
      <c r="N88" s="68">
        <v>0</v>
      </c>
      <c r="O88" s="69">
        <v>0</v>
      </c>
      <c r="P88" s="43"/>
      <c r="Q88" s="43"/>
      <c r="R88" s="43"/>
    </row>
    <row r="89" spans="1:18" ht="23.25">
      <c r="A89" s="38"/>
      <c r="B89" s="135"/>
      <c r="C89" s="135"/>
      <c r="D89" s="38"/>
      <c r="E89" s="135"/>
      <c r="F89" s="135"/>
      <c r="G89" s="135">
        <v>9995</v>
      </c>
      <c r="H89" s="66">
        <v>2</v>
      </c>
      <c r="I89" s="66"/>
      <c r="J89" s="66">
        <v>2</v>
      </c>
      <c r="K89" s="66">
        <v>8</v>
      </c>
      <c r="L89" s="66">
        <v>7</v>
      </c>
      <c r="M89" s="64">
        <v>6</v>
      </c>
      <c r="N89" s="68">
        <v>48894</v>
      </c>
      <c r="O89" s="69">
        <v>48894</v>
      </c>
      <c r="P89" s="43"/>
      <c r="Q89" s="43"/>
      <c r="R89" s="43"/>
    </row>
    <row r="90" spans="1:18" ht="23.25">
      <c r="A90" s="38"/>
      <c r="B90" s="135"/>
      <c r="C90" s="135"/>
      <c r="D90" s="38"/>
      <c r="E90" s="135"/>
      <c r="F90" s="135"/>
      <c r="G90" s="135"/>
      <c r="H90" s="66">
        <v>2</v>
      </c>
      <c r="I90" s="66"/>
      <c r="J90" s="66">
        <v>2</v>
      </c>
      <c r="K90" s="66">
        <v>8</v>
      </c>
      <c r="L90" s="66">
        <v>8</v>
      </c>
      <c r="M90" s="64">
        <v>1</v>
      </c>
      <c r="N90" s="68">
        <v>0</v>
      </c>
      <c r="O90" s="69">
        <v>0</v>
      </c>
      <c r="P90" s="43"/>
      <c r="Q90" s="43"/>
      <c r="R90" s="43"/>
    </row>
    <row r="91" spans="1:18" ht="24" thickBot="1">
      <c r="A91" s="108"/>
      <c r="B91" s="109"/>
      <c r="C91" s="109"/>
      <c r="D91" s="108"/>
      <c r="E91" s="109"/>
      <c r="F91" s="109"/>
      <c r="G91" s="109"/>
      <c r="H91" s="205" t="s">
        <v>36</v>
      </c>
      <c r="I91" s="205"/>
      <c r="J91" s="205"/>
      <c r="K91" s="205"/>
      <c r="L91" s="205"/>
      <c r="M91" s="75"/>
      <c r="N91" s="76">
        <f>N16+N44</f>
        <v>5932966</v>
      </c>
      <c r="O91" s="76">
        <f>O16+O44</f>
        <v>5712955</v>
      </c>
      <c r="P91" s="43"/>
      <c r="Q91" s="43"/>
      <c r="R91" s="43"/>
    </row>
    <row r="92" spans="1:18" ht="15.75" thickTop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10"/>
      <c r="O92" s="110"/>
      <c r="P92" s="43"/>
      <c r="Q92" s="43"/>
      <c r="R92" s="43"/>
    </row>
    <row r="93" spans="1:18" ht="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10"/>
      <c r="O93" s="110"/>
      <c r="P93" s="43"/>
      <c r="Q93" s="43"/>
      <c r="R93" s="43"/>
    </row>
    <row r="94" spans="1:18" ht="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10"/>
      <c r="O94" s="110"/>
      <c r="P94" s="43"/>
      <c r="Q94" s="43"/>
      <c r="R94" s="43"/>
    </row>
    <row r="95" spans="1:18" ht="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Q95" s="43"/>
      <c r="R95" s="43"/>
    </row>
    <row r="96" spans="1:18" ht="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Q96" s="43"/>
      <c r="R96" s="43"/>
    </row>
    <row r="97" spans="1:18" ht="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Q97" s="43"/>
      <c r="R97" s="43"/>
    </row>
    <row r="98" spans="1:18" ht="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Q98" s="43"/>
      <c r="R98" s="43"/>
    </row>
    <row r="99" spans="1:18" ht="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Q99" s="43"/>
      <c r="R99" s="43"/>
    </row>
    <row r="100" spans="1:18" ht="1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Q100" s="43"/>
      <c r="R100" s="43"/>
    </row>
    <row r="101" spans="1:18" ht="1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Q101" s="43"/>
      <c r="R101" s="43"/>
    </row>
    <row r="102" spans="1:15" ht="1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ht="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ht="1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ht="1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ht="1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</row>
    <row r="107" spans="1:15" ht="15.75">
      <c r="A107" s="198" t="s">
        <v>1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200"/>
    </row>
    <row r="108" spans="1:15" ht="15.75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201" t="s">
        <v>2</v>
      </c>
      <c r="O108" s="202"/>
    </row>
    <row r="109" spans="1:15" ht="15.7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1"/>
    </row>
    <row r="110" spans="1:15" ht="15">
      <c r="A110" s="116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17"/>
    </row>
    <row r="111" spans="1:15" ht="15.75">
      <c r="A111" s="118" t="s">
        <v>3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5"/>
      <c r="N111" s="203" t="s">
        <v>4</v>
      </c>
      <c r="O111" s="204"/>
    </row>
    <row r="112" spans="1:15" ht="15.75">
      <c r="A112" s="118" t="s">
        <v>5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5"/>
      <c r="N112" s="119" t="s">
        <v>6</v>
      </c>
      <c r="O112" s="120"/>
    </row>
    <row r="113" spans="1:15" ht="15.75">
      <c r="A113" s="118" t="s">
        <v>7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5"/>
      <c r="N113" s="119" t="s">
        <v>8</v>
      </c>
      <c r="O113" s="120"/>
    </row>
    <row r="114" spans="1:15" ht="15.75">
      <c r="A114" s="118" t="s">
        <v>34</v>
      </c>
      <c r="B114" s="107"/>
      <c r="C114" s="107"/>
      <c r="D114" s="107"/>
      <c r="E114" s="105"/>
      <c r="F114" s="105"/>
      <c r="G114" s="105"/>
      <c r="H114" s="105"/>
      <c r="I114" s="105"/>
      <c r="J114" s="105"/>
      <c r="K114" s="105"/>
      <c r="L114" s="105"/>
      <c r="M114" s="105"/>
      <c r="N114" s="121" t="s">
        <v>10</v>
      </c>
      <c r="O114" s="122"/>
    </row>
    <row r="115" spans="1:15" ht="16.5" thickBot="1">
      <c r="A115" s="123" t="s">
        <v>41</v>
      </c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4"/>
      <c r="O115" s="126"/>
    </row>
    <row r="116" spans="1:15" ht="15.75" thickBot="1">
      <c r="A116" s="127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05"/>
      <c r="N116" s="125"/>
      <c r="O116" s="127"/>
    </row>
    <row r="117" spans="1:15" ht="15.75">
      <c r="A117" s="206" t="s">
        <v>12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8"/>
      <c r="M117" s="207" t="s">
        <v>13</v>
      </c>
      <c r="N117" s="207"/>
      <c r="O117" s="209"/>
    </row>
    <row r="118" spans="1:15" ht="15.75">
      <c r="A118" s="210" t="s">
        <v>14</v>
      </c>
      <c r="B118" s="211"/>
      <c r="C118" s="210"/>
      <c r="D118" s="210"/>
      <c r="E118" s="210"/>
      <c r="F118" s="210"/>
      <c r="G118" s="210"/>
      <c r="H118" s="210"/>
      <c r="I118" s="210"/>
      <c r="J118" s="212" t="s">
        <v>15</v>
      </c>
      <c r="K118" s="213"/>
      <c r="L118" s="214"/>
      <c r="M118" s="160" t="s">
        <v>16</v>
      </c>
      <c r="N118" s="98" t="s">
        <v>17</v>
      </c>
      <c r="O118" s="161" t="s">
        <v>18</v>
      </c>
    </row>
    <row r="119" spans="1:15" ht="48" thickBot="1">
      <c r="A119" s="99" t="s">
        <v>19</v>
      </c>
      <c r="B119" s="100" t="s">
        <v>20</v>
      </c>
      <c r="C119" s="99" t="s">
        <v>21</v>
      </c>
      <c r="D119" s="99" t="s">
        <v>22</v>
      </c>
      <c r="E119" s="158" t="s">
        <v>23</v>
      </c>
      <c r="F119" s="99" t="s">
        <v>24</v>
      </c>
      <c r="G119" s="99" t="s">
        <v>25</v>
      </c>
      <c r="H119" s="99" t="s">
        <v>26</v>
      </c>
      <c r="I119" s="101"/>
      <c r="J119" s="99" t="s">
        <v>27</v>
      </c>
      <c r="K119" s="101" t="s">
        <v>28</v>
      </c>
      <c r="L119" s="101" t="s">
        <v>29</v>
      </c>
      <c r="M119" s="102" t="s">
        <v>30</v>
      </c>
      <c r="N119" s="129" t="s">
        <v>31</v>
      </c>
      <c r="O119" s="130" t="s">
        <v>32</v>
      </c>
    </row>
    <row r="120" spans="1:15" ht="26.25">
      <c r="A120" s="106"/>
      <c r="B120" s="106"/>
      <c r="C120" s="106"/>
      <c r="D120" s="106"/>
      <c r="E120" s="106"/>
      <c r="F120" s="106"/>
      <c r="G120" s="106"/>
      <c r="H120" s="83">
        <v>2</v>
      </c>
      <c r="I120" s="82"/>
      <c r="J120" s="83">
        <v>3</v>
      </c>
      <c r="K120" s="82"/>
      <c r="L120" s="82"/>
      <c r="M120" s="80"/>
      <c r="N120" s="81">
        <f>N121+N129+N133+N139+N143+N149+N158+N172</f>
        <v>265112</v>
      </c>
      <c r="O120" s="81">
        <f>O121+O129+O133+O139+O143+O149+O158+O172</f>
        <v>179853</v>
      </c>
    </row>
    <row r="121" spans="1:15" ht="23.25">
      <c r="A121" s="66"/>
      <c r="B121" s="66"/>
      <c r="C121" s="66"/>
      <c r="D121" s="66"/>
      <c r="E121" s="66"/>
      <c r="F121" s="66"/>
      <c r="G121" s="66"/>
      <c r="H121" s="67">
        <v>2</v>
      </c>
      <c r="I121" s="66"/>
      <c r="J121" s="67">
        <v>3</v>
      </c>
      <c r="K121" s="67">
        <v>1</v>
      </c>
      <c r="L121" s="67"/>
      <c r="M121" s="70"/>
      <c r="N121" s="65">
        <f>SUM(N122:N127)+N128</f>
        <v>80272</v>
      </c>
      <c r="O121" s="65">
        <f>SUM(O122:O127)+O128</f>
        <v>35272</v>
      </c>
    </row>
    <row r="122" spans="1:15" ht="23.25">
      <c r="A122" s="66"/>
      <c r="B122" s="66"/>
      <c r="C122" s="66"/>
      <c r="D122" s="66"/>
      <c r="E122" s="66"/>
      <c r="F122" s="66"/>
      <c r="G122" s="66">
        <v>100</v>
      </c>
      <c r="H122" s="66">
        <v>2</v>
      </c>
      <c r="I122" s="66"/>
      <c r="J122" s="66">
        <v>3</v>
      </c>
      <c r="K122" s="66">
        <v>1</v>
      </c>
      <c r="L122" s="66">
        <v>1</v>
      </c>
      <c r="M122" s="64">
        <v>1</v>
      </c>
      <c r="N122" s="77">
        <v>7525</v>
      </c>
      <c r="O122" s="68">
        <v>7525</v>
      </c>
    </row>
    <row r="123" spans="1:15" ht="23.25">
      <c r="A123" s="66"/>
      <c r="B123" s="66"/>
      <c r="C123" s="66"/>
      <c r="D123" s="66"/>
      <c r="E123" s="66"/>
      <c r="F123" s="66"/>
      <c r="G123" s="66">
        <v>9998</v>
      </c>
      <c r="H123" s="66">
        <v>2</v>
      </c>
      <c r="I123" s="66"/>
      <c r="J123" s="66">
        <v>3</v>
      </c>
      <c r="K123" s="66">
        <v>1</v>
      </c>
      <c r="L123" s="66">
        <v>1</v>
      </c>
      <c r="M123" s="64">
        <v>1</v>
      </c>
      <c r="N123" s="77">
        <v>0</v>
      </c>
      <c r="O123" s="68">
        <v>0</v>
      </c>
    </row>
    <row r="124" spans="1:15" ht="23.25">
      <c r="A124" s="66"/>
      <c r="B124" s="66"/>
      <c r="C124" s="66"/>
      <c r="D124" s="66"/>
      <c r="E124" s="66"/>
      <c r="F124" s="66"/>
      <c r="G124" s="66"/>
      <c r="H124" s="66">
        <v>2</v>
      </c>
      <c r="I124" s="66"/>
      <c r="J124" s="66">
        <v>3</v>
      </c>
      <c r="K124" s="66">
        <v>1</v>
      </c>
      <c r="L124" s="66">
        <v>2</v>
      </c>
      <c r="M124" s="64">
        <v>1</v>
      </c>
      <c r="N124" s="77">
        <v>45000</v>
      </c>
      <c r="O124" s="68">
        <v>0</v>
      </c>
    </row>
    <row r="125" spans="1:15" ht="23.25">
      <c r="A125" s="64"/>
      <c r="B125" s="64"/>
      <c r="C125" s="64"/>
      <c r="D125" s="64"/>
      <c r="E125" s="64"/>
      <c r="F125" s="64"/>
      <c r="G125" s="64"/>
      <c r="H125" s="64">
        <v>2</v>
      </c>
      <c r="I125" s="64"/>
      <c r="J125" s="64">
        <v>3</v>
      </c>
      <c r="K125" s="64">
        <v>1</v>
      </c>
      <c r="L125" s="64">
        <v>2</v>
      </c>
      <c r="M125" s="64"/>
      <c r="N125" s="77">
        <v>0</v>
      </c>
      <c r="O125" s="68"/>
    </row>
    <row r="126" spans="1:15" ht="23.25">
      <c r="A126" s="64">
        <v>11</v>
      </c>
      <c r="B126" s="64"/>
      <c r="C126" s="64"/>
      <c r="D126" s="64">
        <v>1</v>
      </c>
      <c r="E126" s="64"/>
      <c r="F126" s="64"/>
      <c r="G126" s="64"/>
      <c r="H126" s="64">
        <v>2</v>
      </c>
      <c r="I126" s="64"/>
      <c r="J126" s="64">
        <v>3</v>
      </c>
      <c r="K126" s="64">
        <v>1</v>
      </c>
      <c r="L126" s="64">
        <v>2</v>
      </c>
      <c r="M126" s="64">
        <v>1</v>
      </c>
      <c r="N126" s="73">
        <v>0</v>
      </c>
      <c r="O126" s="73">
        <v>0</v>
      </c>
    </row>
    <row r="127" spans="1:15" ht="23.25">
      <c r="A127" s="66"/>
      <c r="B127" s="66"/>
      <c r="C127" s="66"/>
      <c r="D127" s="66"/>
      <c r="E127" s="66"/>
      <c r="F127" s="78"/>
      <c r="G127" s="78">
        <v>9995</v>
      </c>
      <c r="H127" s="78">
        <v>2</v>
      </c>
      <c r="I127" s="64"/>
      <c r="J127" s="66">
        <v>3</v>
      </c>
      <c r="K127" s="78">
        <v>1</v>
      </c>
      <c r="L127" s="64">
        <v>3</v>
      </c>
      <c r="M127" s="64">
        <v>3</v>
      </c>
      <c r="N127" s="73">
        <v>27527</v>
      </c>
      <c r="O127" s="73">
        <v>27527</v>
      </c>
    </row>
    <row r="128" spans="1:15" ht="23.25">
      <c r="A128" s="66"/>
      <c r="B128" s="66"/>
      <c r="C128" s="66"/>
      <c r="D128" s="66"/>
      <c r="E128" s="66"/>
      <c r="F128" s="78"/>
      <c r="G128" s="78"/>
      <c r="H128" s="78">
        <v>2</v>
      </c>
      <c r="I128" s="64"/>
      <c r="J128" s="67">
        <v>3</v>
      </c>
      <c r="K128" s="78">
        <v>1</v>
      </c>
      <c r="L128" s="64">
        <v>4</v>
      </c>
      <c r="M128" s="64">
        <v>1</v>
      </c>
      <c r="N128" s="73">
        <v>220</v>
      </c>
      <c r="O128" s="73">
        <v>220</v>
      </c>
    </row>
    <row r="129" spans="1:15" ht="23.25">
      <c r="A129" s="66">
        <v>11</v>
      </c>
      <c r="B129" s="66"/>
      <c r="C129" s="66"/>
      <c r="D129" s="66">
        <v>1</v>
      </c>
      <c r="E129" s="66"/>
      <c r="F129" s="78">
        <v>331</v>
      </c>
      <c r="G129" s="78"/>
      <c r="H129" s="136">
        <v>2</v>
      </c>
      <c r="I129" s="70"/>
      <c r="J129" s="67">
        <v>3</v>
      </c>
      <c r="K129" s="136">
        <v>2</v>
      </c>
      <c r="L129" s="70"/>
      <c r="M129" s="64"/>
      <c r="N129" s="65">
        <f>N130+N131+N132</f>
        <v>0</v>
      </c>
      <c r="O129" s="65">
        <f>O130+O132+O131</f>
        <v>0</v>
      </c>
    </row>
    <row r="130" spans="1:15" ht="23.25">
      <c r="A130" s="66"/>
      <c r="B130" s="66"/>
      <c r="C130" s="66"/>
      <c r="D130" s="66"/>
      <c r="E130" s="66"/>
      <c r="F130" s="78"/>
      <c r="G130" s="78"/>
      <c r="H130" s="66">
        <v>2</v>
      </c>
      <c r="I130" s="78"/>
      <c r="J130" s="66">
        <v>3</v>
      </c>
      <c r="K130" s="66">
        <v>2</v>
      </c>
      <c r="L130" s="66">
        <v>1</v>
      </c>
      <c r="M130" s="64">
        <v>1</v>
      </c>
      <c r="N130" s="73">
        <v>0</v>
      </c>
      <c r="O130" s="73">
        <v>0</v>
      </c>
    </row>
    <row r="131" spans="1:15" ht="23.25">
      <c r="A131" s="66"/>
      <c r="B131" s="66"/>
      <c r="C131" s="66"/>
      <c r="D131" s="66"/>
      <c r="E131" s="66"/>
      <c r="F131" s="78"/>
      <c r="G131" s="78">
        <v>9995</v>
      </c>
      <c r="H131" s="66">
        <v>2</v>
      </c>
      <c r="I131" s="78"/>
      <c r="J131" s="66">
        <v>3</v>
      </c>
      <c r="K131" s="66">
        <v>2</v>
      </c>
      <c r="L131" s="66">
        <v>2</v>
      </c>
      <c r="M131" s="64">
        <v>1</v>
      </c>
      <c r="N131" s="73">
        <v>0</v>
      </c>
      <c r="O131" s="73">
        <v>0</v>
      </c>
    </row>
    <row r="132" spans="1:15" ht="23.25">
      <c r="A132" s="66"/>
      <c r="B132" s="66"/>
      <c r="C132" s="66"/>
      <c r="D132" s="66"/>
      <c r="E132" s="66"/>
      <c r="F132" s="78"/>
      <c r="G132" s="78"/>
      <c r="H132" s="66">
        <v>2</v>
      </c>
      <c r="I132" s="78"/>
      <c r="J132" s="66">
        <v>3</v>
      </c>
      <c r="K132" s="66">
        <v>2</v>
      </c>
      <c r="L132" s="66">
        <v>4</v>
      </c>
      <c r="M132" s="64">
        <v>1</v>
      </c>
      <c r="N132" s="73">
        <v>0</v>
      </c>
      <c r="O132" s="73">
        <v>0</v>
      </c>
    </row>
    <row r="133" spans="1:16" ht="23.25">
      <c r="A133" s="66"/>
      <c r="B133" s="66"/>
      <c r="C133" s="66"/>
      <c r="D133" s="66"/>
      <c r="E133" s="66"/>
      <c r="F133" s="78"/>
      <c r="G133" s="78"/>
      <c r="H133" s="67">
        <v>2</v>
      </c>
      <c r="I133" s="136"/>
      <c r="J133" s="67">
        <v>3</v>
      </c>
      <c r="K133" s="67">
        <v>3</v>
      </c>
      <c r="L133" s="66"/>
      <c r="M133" s="64"/>
      <c r="N133" s="65">
        <f>SUM(N134:N138)</f>
        <v>0</v>
      </c>
      <c r="O133" s="65">
        <f>SUM(O134:O138)</f>
        <v>0</v>
      </c>
      <c r="P133" s="40">
        <f>P134+P137+P138</f>
        <v>0</v>
      </c>
    </row>
    <row r="134" spans="1:15" ht="23.25">
      <c r="A134" s="66"/>
      <c r="B134" s="66"/>
      <c r="C134" s="66"/>
      <c r="D134" s="66"/>
      <c r="E134" s="66"/>
      <c r="F134" s="78"/>
      <c r="G134" s="78">
        <v>9995</v>
      </c>
      <c r="H134" s="66">
        <v>2</v>
      </c>
      <c r="I134" s="78"/>
      <c r="J134" s="66">
        <v>3</v>
      </c>
      <c r="K134" s="66">
        <v>3</v>
      </c>
      <c r="L134" s="66">
        <v>1</v>
      </c>
      <c r="M134" s="64">
        <v>1</v>
      </c>
      <c r="N134" s="73">
        <v>0</v>
      </c>
      <c r="O134" s="73">
        <v>0</v>
      </c>
    </row>
    <row r="135" spans="1:15" ht="23.25">
      <c r="A135" s="66"/>
      <c r="B135" s="66"/>
      <c r="C135" s="66"/>
      <c r="D135" s="66"/>
      <c r="E135" s="66"/>
      <c r="F135" s="78"/>
      <c r="G135" s="78"/>
      <c r="H135" s="78">
        <v>2</v>
      </c>
      <c r="I135" s="64"/>
      <c r="J135" s="66">
        <v>3</v>
      </c>
      <c r="K135" s="78">
        <v>3</v>
      </c>
      <c r="L135" s="64">
        <v>1</v>
      </c>
      <c r="M135" s="64">
        <v>1</v>
      </c>
      <c r="N135" s="73">
        <v>0</v>
      </c>
      <c r="O135" s="73">
        <v>0</v>
      </c>
    </row>
    <row r="136" spans="1:15" ht="23.25">
      <c r="A136" s="66"/>
      <c r="B136" s="66"/>
      <c r="C136" s="66"/>
      <c r="D136" s="66"/>
      <c r="E136" s="66"/>
      <c r="F136" s="78"/>
      <c r="G136" s="78">
        <v>100</v>
      </c>
      <c r="H136" s="78">
        <v>2</v>
      </c>
      <c r="I136" s="64"/>
      <c r="J136" s="66">
        <v>3</v>
      </c>
      <c r="K136" s="78">
        <v>3</v>
      </c>
      <c r="L136" s="64">
        <v>2</v>
      </c>
      <c r="M136" s="64">
        <v>1</v>
      </c>
      <c r="N136" s="73">
        <v>0</v>
      </c>
      <c r="O136" s="73">
        <v>0</v>
      </c>
    </row>
    <row r="137" spans="1:15" ht="23.25">
      <c r="A137" s="66"/>
      <c r="B137" s="66"/>
      <c r="C137" s="66"/>
      <c r="D137" s="66"/>
      <c r="E137" s="66"/>
      <c r="F137" s="78"/>
      <c r="G137" s="78"/>
      <c r="H137" s="78">
        <v>2</v>
      </c>
      <c r="I137" s="64"/>
      <c r="J137" s="66">
        <v>3</v>
      </c>
      <c r="K137" s="78">
        <v>3</v>
      </c>
      <c r="L137" s="64">
        <v>2</v>
      </c>
      <c r="M137" s="64">
        <v>1</v>
      </c>
      <c r="N137" s="73">
        <v>0</v>
      </c>
      <c r="O137" s="73">
        <v>0</v>
      </c>
    </row>
    <row r="138" spans="1:15" ht="23.25">
      <c r="A138" s="66"/>
      <c r="B138" s="66"/>
      <c r="C138" s="66"/>
      <c r="D138" s="66"/>
      <c r="E138" s="66"/>
      <c r="F138" s="78"/>
      <c r="G138" s="78"/>
      <c r="H138" s="78">
        <v>2</v>
      </c>
      <c r="I138" s="64"/>
      <c r="J138" s="66">
        <v>3</v>
      </c>
      <c r="K138" s="78">
        <v>3</v>
      </c>
      <c r="L138" s="64">
        <v>3</v>
      </c>
      <c r="M138" s="64"/>
      <c r="N138" s="137">
        <v>0</v>
      </c>
      <c r="O138" s="137">
        <v>0</v>
      </c>
    </row>
    <row r="139" spans="1:18" ht="23.25">
      <c r="A139" s="66"/>
      <c r="B139" s="66"/>
      <c r="C139" s="66"/>
      <c r="D139" s="66"/>
      <c r="E139" s="66"/>
      <c r="F139" s="66"/>
      <c r="G139" s="66"/>
      <c r="H139" s="67">
        <v>2</v>
      </c>
      <c r="I139" s="66"/>
      <c r="J139" s="67">
        <v>3</v>
      </c>
      <c r="K139" s="67">
        <v>4</v>
      </c>
      <c r="L139" s="66"/>
      <c r="M139" s="64"/>
      <c r="N139" s="138">
        <f>SUM(N140:N141)</f>
        <v>20034</v>
      </c>
      <c r="O139" s="138">
        <f>SUM(O140:O141)</f>
        <v>270</v>
      </c>
      <c r="P139" s="43"/>
      <c r="Q139" s="43"/>
      <c r="R139" s="43"/>
    </row>
    <row r="140" spans="1:18" ht="23.25">
      <c r="A140" s="66"/>
      <c r="B140" s="66"/>
      <c r="C140" s="66"/>
      <c r="D140" s="66"/>
      <c r="E140" s="66"/>
      <c r="F140" s="66"/>
      <c r="G140" s="66"/>
      <c r="H140" s="66">
        <v>2</v>
      </c>
      <c r="I140" s="66"/>
      <c r="J140" s="66">
        <v>3</v>
      </c>
      <c r="K140" s="66">
        <v>4</v>
      </c>
      <c r="L140" s="66">
        <v>1</v>
      </c>
      <c r="M140" s="64"/>
      <c r="N140" s="77">
        <v>270</v>
      </c>
      <c r="O140" s="68">
        <v>270</v>
      </c>
      <c r="P140" s="43"/>
      <c r="Q140" s="43"/>
      <c r="R140" s="43"/>
    </row>
    <row r="141" spans="1:18" ht="23.25">
      <c r="A141" s="66"/>
      <c r="B141" s="66"/>
      <c r="C141" s="66"/>
      <c r="D141" s="66"/>
      <c r="E141" s="66"/>
      <c r="F141" s="66"/>
      <c r="G141" s="66"/>
      <c r="H141" s="66">
        <v>2</v>
      </c>
      <c r="I141" s="66"/>
      <c r="J141" s="66">
        <v>3</v>
      </c>
      <c r="K141" s="66">
        <v>4</v>
      </c>
      <c r="L141" s="66">
        <v>2</v>
      </c>
      <c r="M141" s="64"/>
      <c r="N141" s="137">
        <v>19764</v>
      </c>
      <c r="O141" s="73">
        <v>0</v>
      </c>
      <c r="P141" s="43"/>
      <c r="Q141" s="43"/>
      <c r="R141" s="43"/>
    </row>
    <row r="142" spans="1:18" ht="23.25">
      <c r="A142" s="66"/>
      <c r="B142" s="66"/>
      <c r="C142" s="66"/>
      <c r="D142" s="66"/>
      <c r="E142" s="66"/>
      <c r="F142" s="66"/>
      <c r="G142" s="66"/>
      <c r="H142" s="66">
        <v>2</v>
      </c>
      <c r="I142" s="66"/>
      <c r="J142" s="66">
        <v>3</v>
      </c>
      <c r="K142" s="66">
        <v>4</v>
      </c>
      <c r="L142" s="66"/>
      <c r="M142" s="64"/>
      <c r="N142" s="137">
        <v>0</v>
      </c>
      <c r="O142" s="73">
        <v>0</v>
      </c>
      <c r="P142" s="43"/>
      <c r="Q142" s="43"/>
      <c r="R142" s="43"/>
    </row>
    <row r="143" spans="1:18" ht="23.25">
      <c r="A143" s="66"/>
      <c r="B143" s="66"/>
      <c r="C143" s="66"/>
      <c r="D143" s="66"/>
      <c r="E143" s="66"/>
      <c r="F143" s="66"/>
      <c r="G143" s="66"/>
      <c r="H143" s="67">
        <v>2</v>
      </c>
      <c r="I143" s="67"/>
      <c r="J143" s="67">
        <v>3</v>
      </c>
      <c r="K143" s="67">
        <v>5</v>
      </c>
      <c r="L143" s="67"/>
      <c r="M143" s="70"/>
      <c r="N143" s="138">
        <f>SUM(N144:N145)+N146+N147+N148</f>
        <v>6165</v>
      </c>
      <c r="O143" s="138">
        <f>SUM(O144:O145)+O146+O147+O148</f>
        <v>6165</v>
      </c>
      <c r="P143" s="43"/>
      <c r="Q143" s="43"/>
      <c r="R143" s="43"/>
    </row>
    <row r="144" spans="1:18" ht="23.25">
      <c r="A144" s="66"/>
      <c r="B144" s="66"/>
      <c r="C144" s="66"/>
      <c r="D144" s="66"/>
      <c r="E144" s="66"/>
      <c r="F144" s="66"/>
      <c r="G144" s="66"/>
      <c r="H144" s="66">
        <v>2</v>
      </c>
      <c r="I144" s="66"/>
      <c r="J144" s="66">
        <v>3</v>
      </c>
      <c r="K144" s="66">
        <v>5</v>
      </c>
      <c r="L144" s="66">
        <v>1</v>
      </c>
      <c r="M144" s="64"/>
      <c r="N144" s="77">
        <v>0</v>
      </c>
      <c r="O144" s="68">
        <v>0</v>
      </c>
      <c r="P144" s="43"/>
      <c r="Q144" s="43"/>
      <c r="R144" s="43"/>
    </row>
    <row r="145" spans="1:18" ht="23.25">
      <c r="A145" s="66"/>
      <c r="B145" s="66"/>
      <c r="C145" s="66"/>
      <c r="D145" s="66"/>
      <c r="E145" s="66"/>
      <c r="F145" s="66"/>
      <c r="G145" s="66"/>
      <c r="H145" s="66">
        <v>2</v>
      </c>
      <c r="I145" s="66"/>
      <c r="J145" s="66">
        <v>3</v>
      </c>
      <c r="K145" s="66">
        <v>5</v>
      </c>
      <c r="L145" s="66">
        <v>3</v>
      </c>
      <c r="M145" s="64">
        <v>1</v>
      </c>
      <c r="N145" s="77">
        <v>0</v>
      </c>
      <c r="O145" s="68">
        <v>0</v>
      </c>
      <c r="P145" s="43"/>
      <c r="Q145" s="43"/>
      <c r="R145" s="43"/>
    </row>
    <row r="146" spans="1:18" ht="23.25">
      <c r="A146" s="66"/>
      <c r="B146" s="66"/>
      <c r="C146" s="66"/>
      <c r="D146" s="66"/>
      <c r="E146" s="66"/>
      <c r="F146" s="66"/>
      <c r="G146" s="66"/>
      <c r="H146" s="66">
        <v>2</v>
      </c>
      <c r="I146" s="66"/>
      <c r="J146" s="66">
        <v>3</v>
      </c>
      <c r="K146" s="66">
        <v>5</v>
      </c>
      <c r="L146" s="66">
        <v>3</v>
      </c>
      <c r="M146" s="64">
        <v>1</v>
      </c>
      <c r="N146" s="77">
        <v>0</v>
      </c>
      <c r="O146" s="77">
        <v>0</v>
      </c>
      <c r="P146" s="43"/>
      <c r="Q146" s="43"/>
      <c r="R146" s="43"/>
    </row>
    <row r="147" spans="1:18" ht="23.25">
      <c r="A147" s="66"/>
      <c r="B147" s="66"/>
      <c r="C147" s="66"/>
      <c r="D147" s="66"/>
      <c r="E147" s="66"/>
      <c r="F147" s="66"/>
      <c r="G147" s="66">
        <v>9995</v>
      </c>
      <c r="H147" s="66">
        <v>2</v>
      </c>
      <c r="I147" s="66"/>
      <c r="J147" s="66">
        <v>3</v>
      </c>
      <c r="K147" s="66">
        <v>5</v>
      </c>
      <c r="L147" s="66">
        <v>5</v>
      </c>
      <c r="M147" s="64">
        <v>1</v>
      </c>
      <c r="N147" s="77">
        <v>6165</v>
      </c>
      <c r="O147" s="77">
        <v>6165</v>
      </c>
      <c r="P147" s="43"/>
      <c r="Q147" s="43"/>
      <c r="R147" s="43"/>
    </row>
    <row r="148" spans="1:18" ht="23.25">
      <c r="A148" s="66"/>
      <c r="B148" s="66"/>
      <c r="C148" s="66"/>
      <c r="D148" s="66"/>
      <c r="E148" s="66"/>
      <c r="F148" s="66"/>
      <c r="G148" s="66">
        <v>9995</v>
      </c>
      <c r="H148" s="66">
        <v>2</v>
      </c>
      <c r="I148" s="66"/>
      <c r="J148" s="66">
        <v>3</v>
      </c>
      <c r="K148" s="66">
        <v>5</v>
      </c>
      <c r="L148" s="66">
        <v>5</v>
      </c>
      <c r="M148" s="64">
        <v>1</v>
      </c>
      <c r="N148" s="77">
        <v>0</v>
      </c>
      <c r="O148" s="77">
        <v>0</v>
      </c>
      <c r="P148" s="43"/>
      <c r="Q148" s="43"/>
      <c r="R148" s="43"/>
    </row>
    <row r="149" spans="1:18" ht="23.25">
      <c r="A149" s="66"/>
      <c r="B149" s="66"/>
      <c r="C149" s="66"/>
      <c r="D149" s="66">
        <v>1</v>
      </c>
      <c r="E149" s="66"/>
      <c r="F149" s="66">
        <v>331</v>
      </c>
      <c r="G149" s="66"/>
      <c r="H149" s="67">
        <v>2</v>
      </c>
      <c r="I149" s="67"/>
      <c r="J149" s="67">
        <v>3</v>
      </c>
      <c r="K149" s="67">
        <v>6</v>
      </c>
      <c r="L149" s="67"/>
      <c r="M149" s="70"/>
      <c r="N149" s="138">
        <f>N150+N152+N153+N154+N155+N156+N157</f>
        <v>2252</v>
      </c>
      <c r="O149" s="138">
        <f>O150+O152+O153+O154+O155+O156+O157</f>
        <v>2252</v>
      </c>
      <c r="P149" s="43">
        <v>0</v>
      </c>
      <c r="Q149" s="43"/>
      <c r="R149" s="43"/>
    </row>
    <row r="150" spans="1:18" ht="23.25">
      <c r="A150" s="66"/>
      <c r="B150" s="66"/>
      <c r="C150" s="66"/>
      <c r="D150" s="66"/>
      <c r="E150" s="66"/>
      <c r="F150" s="66"/>
      <c r="G150" s="66">
        <v>9995</v>
      </c>
      <c r="H150" s="66">
        <v>2</v>
      </c>
      <c r="I150" s="66"/>
      <c r="J150" s="66">
        <v>3</v>
      </c>
      <c r="K150" s="66">
        <v>6</v>
      </c>
      <c r="L150" s="66">
        <v>1</v>
      </c>
      <c r="M150" s="64">
        <v>1</v>
      </c>
      <c r="N150" s="77">
        <v>0</v>
      </c>
      <c r="O150" s="77">
        <v>0</v>
      </c>
      <c r="P150" s="43"/>
      <c r="Q150" s="43"/>
      <c r="R150" s="43"/>
    </row>
    <row r="151" spans="1:18" ht="0.75" customHeight="1">
      <c r="A151" s="66"/>
      <c r="B151" s="66"/>
      <c r="C151" s="66"/>
      <c r="D151" s="66"/>
      <c r="E151" s="66"/>
      <c r="F151" s="66"/>
      <c r="G151" s="66"/>
      <c r="H151" s="66">
        <v>2</v>
      </c>
      <c r="I151" s="66"/>
      <c r="J151" s="66">
        <v>3</v>
      </c>
      <c r="K151" s="66">
        <v>6</v>
      </c>
      <c r="L151" s="66">
        <v>1</v>
      </c>
      <c r="M151" s="64">
        <v>2</v>
      </c>
      <c r="N151" s="77">
        <v>1200</v>
      </c>
      <c r="O151" s="68">
        <v>1200</v>
      </c>
      <c r="P151" s="43"/>
      <c r="Q151" s="43"/>
      <c r="R151" s="43"/>
    </row>
    <row r="152" spans="1:18" ht="23.25">
      <c r="A152" s="66"/>
      <c r="B152" s="66"/>
      <c r="C152" s="66"/>
      <c r="D152" s="66"/>
      <c r="E152" s="66"/>
      <c r="F152" s="66"/>
      <c r="G152" s="66"/>
      <c r="H152" s="66">
        <v>2</v>
      </c>
      <c r="I152" s="66"/>
      <c r="J152" s="66">
        <v>3</v>
      </c>
      <c r="K152" s="66">
        <v>6</v>
      </c>
      <c r="L152" s="66">
        <v>1</v>
      </c>
      <c r="M152" s="64">
        <v>5</v>
      </c>
      <c r="N152" s="77">
        <v>0</v>
      </c>
      <c r="O152" s="68">
        <v>0</v>
      </c>
      <c r="P152" s="55"/>
      <c r="Q152" s="55"/>
      <c r="R152" s="43"/>
    </row>
    <row r="153" spans="1:18" ht="23.25">
      <c r="A153" s="66"/>
      <c r="B153" s="66"/>
      <c r="C153" s="66"/>
      <c r="D153" s="66"/>
      <c r="E153" s="66"/>
      <c r="F153" s="66"/>
      <c r="G153" s="66">
        <v>9995</v>
      </c>
      <c r="H153" s="66">
        <v>2</v>
      </c>
      <c r="I153" s="66"/>
      <c r="J153" s="66">
        <v>3</v>
      </c>
      <c r="K153" s="66">
        <v>6</v>
      </c>
      <c r="L153" s="66">
        <v>2</v>
      </c>
      <c r="M153" s="64">
        <v>1</v>
      </c>
      <c r="N153" s="77">
        <v>0</v>
      </c>
      <c r="O153" s="68">
        <v>0</v>
      </c>
      <c r="P153" s="55"/>
      <c r="Q153" s="55"/>
      <c r="R153" s="43"/>
    </row>
    <row r="154" spans="1:18" ht="23.25">
      <c r="A154" s="66"/>
      <c r="B154" s="66"/>
      <c r="C154" s="66"/>
      <c r="D154" s="66"/>
      <c r="E154" s="66"/>
      <c r="F154" s="66"/>
      <c r="G154" s="66">
        <v>9995</v>
      </c>
      <c r="H154" s="66">
        <v>2</v>
      </c>
      <c r="I154" s="66"/>
      <c r="J154" s="66">
        <v>3</v>
      </c>
      <c r="K154" s="66">
        <v>6</v>
      </c>
      <c r="L154" s="66">
        <v>3</v>
      </c>
      <c r="M154" s="64">
        <v>1</v>
      </c>
      <c r="N154" s="77">
        <v>0</v>
      </c>
      <c r="O154" s="68">
        <v>0</v>
      </c>
      <c r="P154" s="43"/>
      <c r="Q154" s="43"/>
      <c r="R154" s="43"/>
    </row>
    <row r="155" spans="1:18" ht="23.25">
      <c r="A155" s="66"/>
      <c r="B155" s="66"/>
      <c r="C155" s="66"/>
      <c r="D155" s="66"/>
      <c r="E155" s="66"/>
      <c r="F155" s="66"/>
      <c r="G155" s="66">
        <v>9995</v>
      </c>
      <c r="H155" s="66">
        <v>2</v>
      </c>
      <c r="I155" s="66"/>
      <c r="J155" s="66">
        <v>3</v>
      </c>
      <c r="K155" s="66">
        <v>6</v>
      </c>
      <c r="L155" s="66">
        <v>3</v>
      </c>
      <c r="M155" s="64">
        <v>3</v>
      </c>
      <c r="N155" s="77">
        <v>2252</v>
      </c>
      <c r="O155" s="68">
        <v>2252</v>
      </c>
      <c r="P155" s="43"/>
      <c r="Q155" s="43"/>
      <c r="R155" s="43"/>
    </row>
    <row r="156" spans="1:18" ht="23.25">
      <c r="A156" s="66"/>
      <c r="B156" s="66"/>
      <c r="C156" s="66"/>
      <c r="D156" s="66"/>
      <c r="E156" s="66"/>
      <c r="F156" s="66"/>
      <c r="G156" s="66"/>
      <c r="H156" s="66">
        <v>2</v>
      </c>
      <c r="I156" s="66"/>
      <c r="J156" s="66">
        <v>3</v>
      </c>
      <c r="K156" s="66">
        <v>6</v>
      </c>
      <c r="L156" s="66">
        <v>3</v>
      </c>
      <c r="M156" s="64">
        <v>4</v>
      </c>
      <c r="N156" s="77">
        <v>0</v>
      </c>
      <c r="O156" s="77">
        <v>0</v>
      </c>
      <c r="P156" s="43"/>
      <c r="Q156" s="43"/>
      <c r="R156" s="43"/>
    </row>
    <row r="157" spans="1:18" ht="23.25">
      <c r="A157" s="66"/>
      <c r="B157" s="66"/>
      <c r="C157" s="66"/>
      <c r="D157" s="66"/>
      <c r="E157" s="66"/>
      <c r="F157" s="66"/>
      <c r="G157" s="66"/>
      <c r="H157" s="66">
        <v>2</v>
      </c>
      <c r="I157" s="66"/>
      <c r="J157" s="66">
        <v>3</v>
      </c>
      <c r="K157" s="66">
        <v>6</v>
      </c>
      <c r="L157" s="66">
        <v>4</v>
      </c>
      <c r="M157" s="64">
        <v>4</v>
      </c>
      <c r="N157" s="77">
        <v>0</v>
      </c>
      <c r="O157" s="77">
        <v>0</v>
      </c>
      <c r="P157" s="43"/>
      <c r="Q157" s="43"/>
      <c r="R157" s="43"/>
    </row>
    <row r="158" spans="1:18" ht="23.25">
      <c r="A158" s="66"/>
      <c r="B158" s="66"/>
      <c r="C158" s="66"/>
      <c r="D158" s="66"/>
      <c r="E158" s="66"/>
      <c r="F158" s="66"/>
      <c r="G158" s="66"/>
      <c r="H158" s="67">
        <v>2</v>
      </c>
      <c r="I158" s="67"/>
      <c r="J158" s="67">
        <v>3</v>
      </c>
      <c r="K158" s="67">
        <v>7</v>
      </c>
      <c r="L158" s="67"/>
      <c r="M158" s="70"/>
      <c r="N158" s="138">
        <f>SUM(N159:N166)+N168+N170+N169+N167+N171</f>
        <v>145653</v>
      </c>
      <c r="O158" s="138">
        <f>SUM(O159:O166)+O168+O170+O169+O167+O171</f>
        <v>125158</v>
      </c>
      <c r="P158" s="43"/>
      <c r="Q158" s="43"/>
      <c r="R158" s="43"/>
    </row>
    <row r="159" spans="1:18" ht="23.25">
      <c r="A159" s="66"/>
      <c r="B159" s="66"/>
      <c r="C159" s="66"/>
      <c r="D159" s="66"/>
      <c r="E159" s="66"/>
      <c r="F159" s="66"/>
      <c r="G159" s="66">
        <v>9998</v>
      </c>
      <c r="H159" s="66">
        <v>2</v>
      </c>
      <c r="I159" s="66"/>
      <c r="J159" s="66">
        <v>3</v>
      </c>
      <c r="K159" s="66">
        <v>7</v>
      </c>
      <c r="L159" s="66">
        <v>1</v>
      </c>
      <c r="M159" s="64">
        <v>1</v>
      </c>
      <c r="N159" s="77">
        <v>108807</v>
      </c>
      <c r="O159" s="77">
        <v>107507</v>
      </c>
      <c r="P159" s="43"/>
      <c r="Q159" s="43"/>
      <c r="R159" s="43"/>
    </row>
    <row r="160" spans="1:23" ht="23.25">
      <c r="A160" s="66"/>
      <c r="B160" s="66"/>
      <c r="C160" s="66"/>
      <c r="D160" s="66"/>
      <c r="E160" s="66"/>
      <c r="F160" s="66"/>
      <c r="G160" s="66">
        <v>9998</v>
      </c>
      <c r="H160" s="66">
        <v>2</v>
      </c>
      <c r="I160" s="66"/>
      <c r="J160" s="66">
        <v>3</v>
      </c>
      <c r="K160" s="66">
        <v>7</v>
      </c>
      <c r="L160" s="66">
        <v>1</v>
      </c>
      <c r="M160" s="64">
        <v>1</v>
      </c>
      <c r="N160" s="77">
        <v>0</v>
      </c>
      <c r="O160" s="68">
        <v>0</v>
      </c>
      <c r="P160" s="43"/>
      <c r="Q160" s="43"/>
      <c r="R160" s="43"/>
      <c r="W160">
        <v>3</v>
      </c>
    </row>
    <row r="161" spans="1:18" ht="23.25">
      <c r="A161" s="66"/>
      <c r="B161" s="66"/>
      <c r="C161" s="66"/>
      <c r="D161" s="66"/>
      <c r="E161" s="66"/>
      <c r="F161" s="66"/>
      <c r="G161" s="66">
        <v>9998</v>
      </c>
      <c r="H161" s="66">
        <v>2</v>
      </c>
      <c r="I161" s="66"/>
      <c r="J161" s="66">
        <v>3</v>
      </c>
      <c r="K161" s="66">
        <v>7</v>
      </c>
      <c r="L161" s="66">
        <v>1</v>
      </c>
      <c r="M161" s="64">
        <v>2</v>
      </c>
      <c r="N161" s="77">
        <v>25295</v>
      </c>
      <c r="O161" s="68">
        <v>6100</v>
      </c>
      <c r="P161" s="43"/>
      <c r="Q161" s="43"/>
      <c r="R161" s="43"/>
    </row>
    <row r="162" spans="1:18" ht="23.25">
      <c r="A162" s="66"/>
      <c r="B162" s="66"/>
      <c r="C162" s="66"/>
      <c r="D162" s="66"/>
      <c r="E162" s="66"/>
      <c r="F162" s="66"/>
      <c r="G162" s="66">
        <v>9995</v>
      </c>
      <c r="H162" s="66">
        <v>2</v>
      </c>
      <c r="I162" s="66"/>
      <c r="J162" s="66">
        <v>3</v>
      </c>
      <c r="K162" s="66">
        <v>7</v>
      </c>
      <c r="L162" s="66">
        <v>1</v>
      </c>
      <c r="M162" s="64">
        <v>2</v>
      </c>
      <c r="N162" s="77">
        <v>0</v>
      </c>
      <c r="O162" s="68">
        <v>0</v>
      </c>
      <c r="P162" s="43"/>
      <c r="Q162" s="43"/>
      <c r="R162" s="43"/>
    </row>
    <row r="163" spans="1:18" ht="23.25">
      <c r="A163" s="66"/>
      <c r="B163" s="66"/>
      <c r="C163" s="66"/>
      <c r="D163" s="66"/>
      <c r="E163" s="66"/>
      <c r="F163" s="66"/>
      <c r="G163" s="66">
        <v>9995</v>
      </c>
      <c r="H163" s="66">
        <v>2</v>
      </c>
      <c r="I163" s="66"/>
      <c r="J163" s="66">
        <v>3</v>
      </c>
      <c r="K163" s="66">
        <v>7</v>
      </c>
      <c r="L163" s="66">
        <v>1</v>
      </c>
      <c r="M163" s="64">
        <v>4</v>
      </c>
      <c r="N163" s="137">
        <v>1499</v>
      </c>
      <c r="O163" s="73">
        <v>1499</v>
      </c>
      <c r="P163" s="43"/>
      <c r="Q163" s="43"/>
      <c r="R163" s="43"/>
    </row>
    <row r="164" spans="1:18" ht="23.25">
      <c r="A164" s="66"/>
      <c r="B164" s="66"/>
      <c r="C164" s="66"/>
      <c r="D164" s="66"/>
      <c r="E164" s="66"/>
      <c r="F164" s="66"/>
      <c r="G164" s="66"/>
      <c r="H164" s="66">
        <v>2</v>
      </c>
      <c r="I164" s="66"/>
      <c r="J164" s="66">
        <v>3</v>
      </c>
      <c r="K164" s="66">
        <v>7</v>
      </c>
      <c r="L164" s="66">
        <v>1</v>
      </c>
      <c r="M164" s="64">
        <v>5</v>
      </c>
      <c r="N164" s="137">
        <v>0</v>
      </c>
      <c r="O164" s="73">
        <v>0</v>
      </c>
      <c r="P164" s="43"/>
      <c r="Q164" s="43"/>
      <c r="R164" s="43"/>
    </row>
    <row r="165" spans="1:18" ht="23.25">
      <c r="A165" s="66"/>
      <c r="B165" s="66"/>
      <c r="C165" s="66"/>
      <c r="D165" s="66"/>
      <c r="E165" s="66"/>
      <c r="F165" s="66"/>
      <c r="G165" s="66"/>
      <c r="H165" s="66">
        <v>2</v>
      </c>
      <c r="I165" s="66"/>
      <c r="J165" s="66">
        <v>3</v>
      </c>
      <c r="K165" s="66">
        <v>7</v>
      </c>
      <c r="L165" s="66">
        <v>1</v>
      </c>
      <c r="M165" s="64">
        <v>5</v>
      </c>
      <c r="N165" s="137">
        <v>0</v>
      </c>
      <c r="O165" s="73">
        <v>0</v>
      </c>
      <c r="P165" s="43"/>
      <c r="Q165" s="43"/>
      <c r="R165" s="43"/>
    </row>
    <row r="166" spans="1:18" ht="23.25">
      <c r="A166" s="66"/>
      <c r="B166" s="66"/>
      <c r="C166" s="66"/>
      <c r="D166" s="66"/>
      <c r="E166" s="66"/>
      <c r="F166" s="66"/>
      <c r="G166" s="66"/>
      <c r="H166" s="66">
        <v>2</v>
      </c>
      <c r="I166" s="66"/>
      <c r="J166" s="66">
        <v>3</v>
      </c>
      <c r="K166" s="66">
        <v>7</v>
      </c>
      <c r="L166" s="66">
        <v>1</v>
      </c>
      <c r="M166" s="64">
        <v>6</v>
      </c>
      <c r="N166" s="137">
        <v>950</v>
      </c>
      <c r="O166" s="73">
        <v>950</v>
      </c>
      <c r="P166" s="43"/>
      <c r="Q166" s="43"/>
      <c r="R166" s="43"/>
    </row>
    <row r="167" spans="1:18" ht="23.25">
      <c r="A167" s="66"/>
      <c r="B167" s="66"/>
      <c r="C167" s="66"/>
      <c r="D167" s="66"/>
      <c r="E167" s="66"/>
      <c r="F167" s="66"/>
      <c r="G167" s="66"/>
      <c r="H167" s="66">
        <v>2</v>
      </c>
      <c r="I167" s="66"/>
      <c r="J167" s="66">
        <v>3</v>
      </c>
      <c r="K167" s="66">
        <v>7</v>
      </c>
      <c r="L167" s="66">
        <v>2</v>
      </c>
      <c r="M167" s="64">
        <v>2</v>
      </c>
      <c r="N167" s="137">
        <v>0</v>
      </c>
      <c r="O167" s="137">
        <v>0</v>
      </c>
      <c r="P167" s="43"/>
      <c r="Q167" s="43"/>
      <c r="R167" s="43"/>
    </row>
    <row r="168" spans="1:18" ht="23.25">
      <c r="A168" s="66"/>
      <c r="B168" s="66"/>
      <c r="C168" s="66"/>
      <c r="D168" s="66"/>
      <c r="E168" s="66"/>
      <c r="F168" s="66"/>
      <c r="G168" s="66"/>
      <c r="H168" s="66">
        <v>2</v>
      </c>
      <c r="I168" s="66"/>
      <c r="J168" s="66">
        <v>3</v>
      </c>
      <c r="K168" s="66">
        <v>7</v>
      </c>
      <c r="L168" s="66">
        <v>2</v>
      </c>
      <c r="M168" s="64">
        <v>4</v>
      </c>
      <c r="N168" s="137">
        <v>6886</v>
      </c>
      <c r="O168" s="137">
        <v>6886</v>
      </c>
      <c r="P168" s="43"/>
      <c r="Q168" s="43"/>
      <c r="R168" s="43"/>
    </row>
    <row r="169" spans="1:18" ht="23.25">
      <c r="A169" s="66"/>
      <c r="B169" s="66"/>
      <c r="C169" s="66"/>
      <c r="D169" s="66"/>
      <c r="E169" s="66"/>
      <c r="F169" s="66"/>
      <c r="G169" s="66"/>
      <c r="H169" s="66">
        <v>2</v>
      </c>
      <c r="I169" s="66"/>
      <c r="J169" s="66">
        <v>3</v>
      </c>
      <c r="K169" s="66">
        <v>7</v>
      </c>
      <c r="L169" s="66">
        <v>2</v>
      </c>
      <c r="M169" s="64">
        <v>4</v>
      </c>
      <c r="N169" s="137">
        <v>0</v>
      </c>
      <c r="O169" s="137">
        <v>0</v>
      </c>
      <c r="P169" s="43"/>
      <c r="Q169" s="43"/>
      <c r="R169" s="43"/>
    </row>
    <row r="170" spans="1:18" ht="23.25">
      <c r="A170" s="66"/>
      <c r="B170" s="66"/>
      <c r="C170" s="66"/>
      <c r="D170" s="66"/>
      <c r="E170" s="66"/>
      <c r="F170" s="66"/>
      <c r="G170" s="66">
        <v>9995</v>
      </c>
      <c r="H170" s="66">
        <v>2</v>
      </c>
      <c r="I170" s="66"/>
      <c r="J170" s="66">
        <v>3</v>
      </c>
      <c r="K170" s="66">
        <v>7</v>
      </c>
      <c r="L170" s="66">
        <v>2</v>
      </c>
      <c r="M170" s="64">
        <v>5</v>
      </c>
      <c r="N170" s="137">
        <v>2216</v>
      </c>
      <c r="O170" s="137">
        <v>2216</v>
      </c>
      <c r="P170" s="43"/>
      <c r="Q170" s="43"/>
      <c r="R170" s="43"/>
    </row>
    <row r="171" spans="1:18" ht="23.25">
      <c r="A171" s="66"/>
      <c r="B171" s="66"/>
      <c r="C171" s="66"/>
      <c r="D171" s="66"/>
      <c r="E171" s="66"/>
      <c r="F171" s="66"/>
      <c r="G171" s="66">
        <v>9995</v>
      </c>
      <c r="H171" s="66">
        <v>2</v>
      </c>
      <c r="I171" s="66"/>
      <c r="J171" s="66">
        <v>3</v>
      </c>
      <c r="K171" s="66">
        <v>7</v>
      </c>
      <c r="L171" s="66">
        <v>2</v>
      </c>
      <c r="M171" s="64">
        <v>6</v>
      </c>
      <c r="N171" s="137">
        <v>0</v>
      </c>
      <c r="O171" s="137">
        <v>0</v>
      </c>
      <c r="P171" s="43"/>
      <c r="Q171" s="43"/>
      <c r="R171" s="43"/>
    </row>
    <row r="172" spans="1:18" ht="23.25">
      <c r="A172" s="66"/>
      <c r="B172" s="66"/>
      <c r="C172" s="66"/>
      <c r="D172" s="66"/>
      <c r="E172" s="66"/>
      <c r="F172" s="66"/>
      <c r="G172" s="66"/>
      <c r="H172" s="67">
        <v>2</v>
      </c>
      <c r="I172" s="67"/>
      <c r="J172" s="67">
        <v>3</v>
      </c>
      <c r="K172" s="67">
        <v>9</v>
      </c>
      <c r="L172" s="67"/>
      <c r="M172" s="70"/>
      <c r="N172" s="139">
        <f>N173+N174+N175+N176+N177+N179+N178+N180+N181</f>
        <v>10736</v>
      </c>
      <c r="O172" s="139">
        <f>O173+O174+O175+O176+O177+O179+O178+O180+O181</f>
        <v>10736</v>
      </c>
      <c r="P172" s="43"/>
      <c r="Q172" s="43"/>
      <c r="R172" s="43"/>
    </row>
    <row r="173" spans="1:18" ht="23.25">
      <c r="A173" s="66"/>
      <c r="B173" s="66"/>
      <c r="C173" s="66"/>
      <c r="D173" s="66"/>
      <c r="E173" s="66"/>
      <c r="F173" s="66"/>
      <c r="G173" s="66">
        <v>9995</v>
      </c>
      <c r="H173" s="66">
        <v>2</v>
      </c>
      <c r="I173" s="66"/>
      <c r="J173" s="66">
        <v>3</v>
      </c>
      <c r="K173" s="66">
        <v>9</v>
      </c>
      <c r="L173" s="66">
        <v>1</v>
      </c>
      <c r="M173" s="64">
        <v>1</v>
      </c>
      <c r="N173" s="77">
        <v>3040</v>
      </c>
      <c r="O173" s="68">
        <v>3040</v>
      </c>
      <c r="P173" s="43"/>
      <c r="Q173" s="43"/>
      <c r="R173" s="43"/>
    </row>
    <row r="174" spans="1:18" ht="23.25">
      <c r="A174" s="66"/>
      <c r="B174" s="78"/>
      <c r="C174" s="78"/>
      <c r="D174" s="66"/>
      <c r="E174" s="78"/>
      <c r="F174" s="78"/>
      <c r="G174" s="66">
        <v>9995</v>
      </c>
      <c r="H174" s="66">
        <v>2</v>
      </c>
      <c r="I174" s="66"/>
      <c r="J174" s="66">
        <v>3</v>
      </c>
      <c r="K174" s="66">
        <v>9</v>
      </c>
      <c r="L174" s="66">
        <v>1</v>
      </c>
      <c r="M174" s="64">
        <v>1</v>
      </c>
      <c r="N174" s="77">
        <v>0</v>
      </c>
      <c r="O174" s="68">
        <v>0</v>
      </c>
      <c r="P174" s="43"/>
      <c r="Q174" s="43"/>
      <c r="R174" s="43"/>
    </row>
    <row r="175" spans="1:15" ht="23.25">
      <c r="A175" s="66"/>
      <c r="B175" s="78"/>
      <c r="C175" s="78"/>
      <c r="D175" s="66"/>
      <c r="E175" s="78"/>
      <c r="F175" s="78"/>
      <c r="G175" s="66">
        <v>9995</v>
      </c>
      <c r="H175" s="66">
        <v>2</v>
      </c>
      <c r="I175" s="66"/>
      <c r="J175" s="66">
        <v>3</v>
      </c>
      <c r="K175" s="66">
        <v>9</v>
      </c>
      <c r="L175" s="66">
        <v>2</v>
      </c>
      <c r="M175" s="64">
        <v>1</v>
      </c>
      <c r="N175" s="77">
        <v>2119</v>
      </c>
      <c r="O175" s="68">
        <v>2119</v>
      </c>
    </row>
    <row r="176" spans="1:15" ht="23.25">
      <c r="A176" s="66"/>
      <c r="B176" s="78"/>
      <c r="C176" s="78"/>
      <c r="D176" s="66"/>
      <c r="E176" s="78"/>
      <c r="F176" s="78"/>
      <c r="G176" s="66">
        <v>9995</v>
      </c>
      <c r="H176" s="66">
        <v>2</v>
      </c>
      <c r="I176" s="66"/>
      <c r="J176" s="66">
        <v>3</v>
      </c>
      <c r="K176" s="66">
        <v>9</v>
      </c>
      <c r="L176" s="66">
        <v>2</v>
      </c>
      <c r="M176" s="64">
        <v>1</v>
      </c>
      <c r="N176" s="77">
        <v>0</v>
      </c>
      <c r="O176" s="68">
        <v>0</v>
      </c>
    </row>
    <row r="177" spans="1:15" ht="23.25">
      <c r="A177" s="66"/>
      <c r="B177" s="78"/>
      <c r="C177" s="78"/>
      <c r="D177" s="66"/>
      <c r="E177" s="78"/>
      <c r="F177" s="78"/>
      <c r="G177" s="66">
        <v>9998</v>
      </c>
      <c r="H177" s="66">
        <v>2</v>
      </c>
      <c r="I177" s="66"/>
      <c r="J177" s="66">
        <v>3</v>
      </c>
      <c r="K177" s="66">
        <v>9</v>
      </c>
      <c r="L177" s="66">
        <v>5</v>
      </c>
      <c r="M177" s="64">
        <v>1</v>
      </c>
      <c r="N177" s="77">
        <v>0</v>
      </c>
      <c r="O177" s="68">
        <v>0</v>
      </c>
    </row>
    <row r="178" spans="1:15" ht="23.25">
      <c r="A178" s="66"/>
      <c r="B178" s="78"/>
      <c r="C178" s="78"/>
      <c r="D178" s="66"/>
      <c r="E178" s="78"/>
      <c r="F178" s="78"/>
      <c r="G178" s="66">
        <v>9998</v>
      </c>
      <c r="H178" s="66">
        <v>2</v>
      </c>
      <c r="I178" s="66"/>
      <c r="J178" s="66">
        <v>3</v>
      </c>
      <c r="K178" s="66">
        <v>9</v>
      </c>
      <c r="L178" s="66">
        <v>6</v>
      </c>
      <c r="M178" s="64">
        <v>1</v>
      </c>
      <c r="N178" s="77">
        <v>385</v>
      </c>
      <c r="O178" s="68">
        <v>385</v>
      </c>
    </row>
    <row r="179" spans="1:15" ht="23.25">
      <c r="A179" s="66"/>
      <c r="B179" s="78"/>
      <c r="C179" s="78"/>
      <c r="D179" s="66"/>
      <c r="E179" s="78"/>
      <c r="F179" s="78"/>
      <c r="G179" s="66"/>
      <c r="H179" s="66">
        <v>2</v>
      </c>
      <c r="I179" s="66"/>
      <c r="J179" s="66">
        <v>3</v>
      </c>
      <c r="K179" s="66">
        <v>9</v>
      </c>
      <c r="L179" s="66">
        <v>7</v>
      </c>
      <c r="M179" s="64">
        <v>1</v>
      </c>
      <c r="N179" s="77">
        <v>1147</v>
      </c>
      <c r="O179" s="68">
        <v>1147</v>
      </c>
    </row>
    <row r="180" spans="1:15" ht="23.25">
      <c r="A180" s="66"/>
      <c r="B180" s="78"/>
      <c r="C180" s="78"/>
      <c r="D180" s="66"/>
      <c r="E180" s="78"/>
      <c r="F180" s="78"/>
      <c r="G180" s="78"/>
      <c r="H180" s="66">
        <v>2</v>
      </c>
      <c r="I180" s="66"/>
      <c r="J180" s="66">
        <v>3</v>
      </c>
      <c r="K180" s="66">
        <v>9</v>
      </c>
      <c r="L180" s="66">
        <v>8</v>
      </c>
      <c r="M180" s="64">
        <v>1</v>
      </c>
      <c r="N180" s="77">
        <v>2722</v>
      </c>
      <c r="O180" s="68">
        <v>2722</v>
      </c>
    </row>
    <row r="181" spans="1:15" ht="23.25">
      <c r="A181" s="66"/>
      <c r="B181" s="78"/>
      <c r="C181" s="78"/>
      <c r="D181" s="66"/>
      <c r="E181" s="78"/>
      <c r="F181" s="78"/>
      <c r="G181" s="78">
        <v>9995</v>
      </c>
      <c r="H181" s="66">
        <v>2</v>
      </c>
      <c r="I181" s="66"/>
      <c r="J181" s="66">
        <v>3</v>
      </c>
      <c r="K181" s="66">
        <v>9</v>
      </c>
      <c r="L181" s="66">
        <v>9</v>
      </c>
      <c r="M181" s="64">
        <v>1</v>
      </c>
      <c r="N181" s="77">
        <v>1323</v>
      </c>
      <c r="O181" s="68">
        <v>1323</v>
      </c>
    </row>
    <row r="182" spans="1:16" ht="23.25">
      <c r="A182" s="66"/>
      <c r="B182" s="78"/>
      <c r="C182" s="78"/>
      <c r="D182" s="66"/>
      <c r="E182" s="78"/>
      <c r="F182" s="78"/>
      <c r="G182" s="78"/>
      <c r="H182" s="67">
        <v>2</v>
      </c>
      <c r="I182" s="66"/>
      <c r="J182" s="67">
        <v>4</v>
      </c>
      <c r="K182" s="67"/>
      <c r="L182" s="67"/>
      <c r="M182" s="70"/>
      <c r="N182" s="138">
        <f>N184</f>
        <v>0</v>
      </c>
      <c r="O182" s="71"/>
      <c r="P182" s="51">
        <f>P184</f>
        <v>0</v>
      </c>
    </row>
    <row r="183" spans="1:16" ht="23.25">
      <c r="A183" s="66"/>
      <c r="B183" s="78"/>
      <c r="C183" s="78"/>
      <c r="D183" s="66"/>
      <c r="E183" s="78"/>
      <c r="F183" s="78"/>
      <c r="G183" s="78"/>
      <c r="H183" s="67">
        <v>2</v>
      </c>
      <c r="I183" s="66"/>
      <c r="J183" s="67">
        <v>4</v>
      </c>
      <c r="K183" s="67">
        <v>1</v>
      </c>
      <c r="L183" s="67"/>
      <c r="M183" s="70"/>
      <c r="N183" s="138"/>
      <c r="O183" s="71"/>
      <c r="P183" s="114"/>
    </row>
    <row r="184" spans="1:15" ht="23.25">
      <c r="A184" s="66"/>
      <c r="B184" s="78"/>
      <c r="C184" s="78"/>
      <c r="D184" s="66"/>
      <c r="E184" s="78"/>
      <c r="F184" s="78"/>
      <c r="G184" s="78"/>
      <c r="H184" s="66">
        <v>2</v>
      </c>
      <c r="I184" s="66"/>
      <c r="J184" s="66">
        <v>4</v>
      </c>
      <c r="K184" s="66">
        <v>1</v>
      </c>
      <c r="L184" s="66">
        <v>2</v>
      </c>
      <c r="M184" s="64">
        <v>2</v>
      </c>
      <c r="N184" s="77">
        <v>0</v>
      </c>
      <c r="O184" s="140">
        <v>0</v>
      </c>
    </row>
    <row r="185" spans="1:15" ht="23.25">
      <c r="A185" s="66"/>
      <c r="B185" s="78"/>
      <c r="C185" s="78"/>
      <c r="D185" s="66"/>
      <c r="E185" s="78"/>
      <c r="F185" s="78"/>
      <c r="G185" s="78"/>
      <c r="H185" s="67">
        <v>2</v>
      </c>
      <c r="I185" s="67"/>
      <c r="J185" s="67">
        <v>6</v>
      </c>
      <c r="K185" s="67"/>
      <c r="L185" s="67"/>
      <c r="M185" s="70"/>
      <c r="N185" s="138">
        <f>N186+N187+N188+N189+N190+N192+N193</f>
        <v>0</v>
      </c>
      <c r="O185" s="138">
        <f>O186+O187+O188+O189+O190+O192</f>
        <v>0</v>
      </c>
    </row>
    <row r="186" spans="1:22" ht="23.25">
      <c r="A186" s="66"/>
      <c r="B186" s="78"/>
      <c r="C186" s="78"/>
      <c r="D186" s="66"/>
      <c r="E186" s="78"/>
      <c r="F186" s="78"/>
      <c r="G186" s="78"/>
      <c r="H186" s="66">
        <v>2</v>
      </c>
      <c r="I186" s="66"/>
      <c r="J186" s="66">
        <v>6</v>
      </c>
      <c r="K186" s="66">
        <v>1</v>
      </c>
      <c r="L186" s="66">
        <v>1</v>
      </c>
      <c r="M186" s="64">
        <v>1</v>
      </c>
      <c r="N186" s="77">
        <v>0</v>
      </c>
      <c r="O186" s="68">
        <v>0</v>
      </c>
      <c r="V186" s="115" t="s">
        <v>38</v>
      </c>
    </row>
    <row r="187" spans="1:15" ht="23.25">
      <c r="A187" s="66"/>
      <c r="B187" s="78"/>
      <c r="C187" s="78"/>
      <c r="D187" s="66"/>
      <c r="E187" s="78"/>
      <c r="F187" s="78"/>
      <c r="G187" s="78"/>
      <c r="H187" s="66">
        <v>2</v>
      </c>
      <c r="I187" s="66"/>
      <c r="J187" s="66">
        <v>6</v>
      </c>
      <c r="K187" s="66">
        <v>1</v>
      </c>
      <c r="L187" s="66">
        <v>3</v>
      </c>
      <c r="M187" s="64">
        <v>1</v>
      </c>
      <c r="N187" s="77">
        <v>0</v>
      </c>
      <c r="O187" s="68">
        <v>0</v>
      </c>
    </row>
    <row r="188" spans="1:15" ht="23.25">
      <c r="A188" s="66"/>
      <c r="B188" s="78"/>
      <c r="C188" s="78"/>
      <c r="D188" s="66"/>
      <c r="E188" s="78"/>
      <c r="F188" s="78"/>
      <c r="G188" s="78">
        <v>100</v>
      </c>
      <c r="H188" s="66">
        <v>2</v>
      </c>
      <c r="I188" s="66"/>
      <c r="J188" s="66">
        <v>6</v>
      </c>
      <c r="K188" s="66">
        <v>1</v>
      </c>
      <c r="L188" s="66">
        <v>4</v>
      </c>
      <c r="M188" s="64">
        <v>1</v>
      </c>
      <c r="N188" s="77">
        <v>0</v>
      </c>
      <c r="O188" s="77">
        <v>0</v>
      </c>
    </row>
    <row r="189" spans="1:15" ht="23.25">
      <c r="A189" s="66"/>
      <c r="B189" s="78"/>
      <c r="C189" s="78"/>
      <c r="D189" s="66"/>
      <c r="E189" s="78"/>
      <c r="F189" s="78"/>
      <c r="G189" s="78"/>
      <c r="H189" s="66">
        <v>2</v>
      </c>
      <c r="I189" s="66"/>
      <c r="J189" s="66">
        <v>6</v>
      </c>
      <c r="K189" s="66">
        <v>1</v>
      </c>
      <c r="L189" s="66">
        <v>4</v>
      </c>
      <c r="M189" s="64">
        <v>1</v>
      </c>
      <c r="N189" s="77">
        <v>0</v>
      </c>
      <c r="O189" s="77">
        <v>0</v>
      </c>
    </row>
    <row r="190" spans="1:15" ht="23.25">
      <c r="A190" s="66"/>
      <c r="B190" s="78"/>
      <c r="C190" s="78"/>
      <c r="D190" s="66"/>
      <c r="E190" s="78"/>
      <c r="F190" s="78"/>
      <c r="G190" s="78"/>
      <c r="H190" s="67">
        <v>2</v>
      </c>
      <c r="I190" s="67"/>
      <c r="J190" s="67">
        <v>6</v>
      </c>
      <c r="K190" s="67">
        <v>2</v>
      </c>
      <c r="L190" s="67"/>
      <c r="M190" s="70"/>
      <c r="N190" s="138">
        <f>N191</f>
        <v>0</v>
      </c>
      <c r="O190" s="138">
        <f>O191</f>
        <v>0</v>
      </c>
    </row>
    <row r="191" spans="1:15" ht="23.25">
      <c r="A191" s="66"/>
      <c r="B191" s="78"/>
      <c r="C191" s="78"/>
      <c r="D191" s="66"/>
      <c r="E191" s="78"/>
      <c r="F191" s="78"/>
      <c r="G191" s="78"/>
      <c r="H191" s="66">
        <v>2</v>
      </c>
      <c r="I191" s="66"/>
      <c r="J191" s="66">
        <v>6</v>
      </c>
      <c r="K191" s="66">
        <v>2</v>
      </c>
      <c r="L191" s="66">
        <v>1</v>
      </c>
      <c r="M191" s="64">
        <v>1</v>
      </c>
      <c r="N191" s="77">
        <v>0</v>
      </c>
      <c r="O191" s="68">
        <v>0</v>
      </c>
    </row>
    <row r="192" spans="1:15" ht="23.25">
      <c r="A192" s="66"/>
      <c r="B192" s="78"/>
      <c r="C192" s="78"/>
      <c r="D192" s="66"/>
      <c r="E192" s="78"/>
      <c r="F192" s="78"/>
      <c r="G192" s="78"/>
      <c r="H192" s="66">
        <v>2</v>
      </c>
      <c r="I192" s="66"/>
      <c r="J192" s="66">
        <v>6</v>
      </c>
      <c r="K192" s="66">
        <v>5</v>
      </c>
      <c r="L192" s="66">
        <v>6</v>
      </c>
      <c r="M192" s="64"/>
      <c r="N192" s="77">
        <v>0</v>
      </c>
      <c r="O192" s="68">
        <v>0</v>
      </c>
    </row>
    <row r="193" spans="1:15" ht="23.25">
      <c r="A193" s="66"/>
      <c r="B193" s="78"/>
      <c r="C193" s="78"/>
      <c r="D193" s="66"/>
      <c r="E193" s="78"/>
      <c r="F193" s="78"/>
      <c r="G193" s="78"/>
      <c r="H193" s="66">
        <v>2</v>
      </c>
      <c r="I193" s="66"/>
      <c r="J193" s="66">
        <v>6</v>
      </c>
      <c r="K193" s="66">
        <v>5</v>
      </c>
      <c r="L193" s="66">
        <v>7</v>
      </c>
      <c r="M193" s="64"/>
      <c r="N193" s="77">
        <v>0</v>
      </c>
      <c r="O193" s="68"/>
    </row>
    <row r="194" spans="1:15" ht="23.25">
      <c r="A194" s="66"/>
      <c r="B194" s="78"/>
      <c r="C194" s="78"/>
      <c r="D194" s="66"/>
      <c r="E194" s="78"/>
      <c r="F194" s="78"/>
      <c r="G194" s="78"/>
      <c r="H194" s="66"/>
      <c r="I194" s="66"/>
      <c r="J194" s="66"/>
      <c r="K194" s="66"/>
      <c r="L194" s="66"/>
      <c r="M194" s="64"/>
      <c r="N194" s="77"/>
      <c r="O194" s="68"/>
    </row>
    <row r="195" spans="1:15" ht="23.25">
      <c r="A195" s="66"/>
      <c r="B195" s="78"/>
      <c r="C195" s="78"/>
      <c r="D195" s="66"/>
      <c r="E195" s="78"/>
      <c r="F195" s="78"/>
      <c r="G195" s="78"/>
      <c r="H195" s="66"/>
      <c r="I195" s="66"/>
      <c r="J195" s="66"/>
      <c r="K195" s="66"/>
      <c r="L195" s="66"/>
      <c r="M195" s="64"/>
      <c r="N195" s="77"/>
      <c r="O195" s="68"/>
    </row>
    <row r="196" spans="1:15" ht="24" thickBot="1">
      <c r="A196" s="75"/>
      <c r="B196" s="141"/>
      <c r="C196" s="141"/>
      <c r="D196" s="75"/>
      <c r="E196" s="141"/>
      <c r="F196" s="141"/>
      <c r="G196" s="141"/>
      <c r="H196" s="205" t="s">
        <v>33</v>
      </c>
      <c r="I196" s="205"/>
      <c r="J196" s="205"/>
      <c r="K196" s="205"/>
      <c r="L196" s="205"/>
      <c r="M196" s="75"/>
      <c r="N196" s="76">
        <f>N16+N44+N120+N182+N185</f>
        <v>6198078</v>
      </c>
      <c r="O196" s="76">
        <f>O16+O44+O120+O182+O185</f>
        <v>5892808</v>
      </c>
    </row>
    <row r="197" spans="1:15" ht="16.5" thickTop="1">
      <c r="A197" s="105"/>
      <c r="B197" s="105"/>
      <c r="C197" s="105"/>
      <c r="D197" s="105"/>
      <c r="E197" s="105"/>
      <c r="F197" s="105"/>
      <c r="G197" s="105"/>
      <c r="H197" s="160"/>
      <c r="I197" s="160"/>
      <c r="J197" s="160"/>
      <c r="K197" s="160"/>
      <c r="L197" s="160"/>
      <c r="M197" s="105"/>
      <c r="N197" s="105"/>
      <c r="O197" s="105"/>
    </row>
    <row r="198" spans="1:15" ht="1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1:15" ht="1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1:15" ht="1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1:15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 ht="1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1:15" ht="1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1:15" ht="25.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pans="1:15" ht="25.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pans="1:15" ht="25.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</row>
    <row r="207" spans="1:15" ht="25.5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</row>
  </sheetData>
  <mergeCells count="17">
    <mergeCell ref="N111:O111"/>
    <mergeCell ref="A1:O1"/>
    <mergeCell ref="A3:O3"/>
    <mergeCell ref="N4:O4"/>
    <mergeCell ref="N7:O7"/>
    <mergeCell ref="A13:L13"/>
    <mergeCell ref="M13:O13"/>
    <mergeCell ref="A14:I14"/>
    <mergeCell ref="J14:L14"/>
    <mergeCell ref="H91:L91"/>
    <mergeCell ref="A107:O107"/>
    <mergeCell ref="N108:O108"/>
    <mergeCell ref="A117:L117"/>
    <mergeCell ref="M117:O117"/>
    <mergeCell ref="A118:I118"/>
    <mergeCell ref="J118:L118"/>
    <mergeCell ref="H196:L19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view="pageBreakPreview" zoomScale="75" zoomScaleSheetLayoutView="75" workbookViewId="0" topLeftCell="A1">
      <selection activeCell="A11" sqref="A11"/>
    </sheetView>
  </sheetViews>
  <sheetFormatPr defaultColWidth="9.14062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256" width="11.421875" style="0" customWidth="1"/>
  </cols>
  <sheetData>
    <row r="1" spans="1:17" ht="12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54"/>
      <c r="Q1" s="4"/>
    </row>
    <row r="2" spans="1:17" ht="2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 s="4"/>
    </row>
    <row r="3" spans="1:17" ht="15.75">
      <c r="A3" s="182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7"/>
      <c r="Q3" s="4"/>
    </row>
    <row r="4" spans="1:17" ht="15.7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85" t="s">
        <v>2</v>
      </c>
      <c r="O4" s="186"/>
      <c r="P4" s="7"/>
      <c r="Q4" s="4"/>
    </row>
    <row r="5" spans="1:17" ht="15.7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7"/>
      <c r="Q5" s="4"/>
    </row>
    <row r="6" spans="1:17" ht="1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1"/>
      <c r="Q6" s="4"/>
    </row>
    <row r="7" spans="1:17" ht="20.25">
      <c r="A7" s="131" t="s">
        <v>3</v>
      </c>
      <c r="B7" s="41"/>
      <c r="C7" s="41"/>
      <c r="D7" s="41"/>
      <c r="E7" s="41"/>
      <c r="F7" s="87"/>
      <c r="G7" s="87"/>
      <c r="H7" s="87"/>
      <c r="I7" s="87"/>
      <c r="J7" s="87"/>
      <c r="K7" s="87"/>
      <c r="L7" s="87"/>
      <c r="M7" s="85"/>
      <c r="N7" s="187" t="s">
        <v>4</v>
      </c>
      <c r="O7" s="188"/>
      <c r="P7" s="8"/>
      <c r="Q7" s="4"/>
    </row>
    <row r="8" spans="1:17" ht="20.25">
      <c r="A8" s="131" t="s">
        <v>5</v>
      </c>
      <c r="B8" s="41"/>
      <c r="C8" s="41"/>
      <c r="D8" s="41"/>
      <c r="E8" s="41"/>
      <c r="F8" s="87"/>
      <c r="G8" s="87"/>
      <c r="H8" s="87"/>
      <c r="I8" s="87"/>
      <c r="J8" s="87"/>
      <c r="K8" s="87"/>
      <c r="L8" s="87"/>
      <c r="M8" s="85"/>
      <c r="N8" s="88" t="s">
        <v>6</v>
      </c>
      <c r="O8" s="89"/>
      <c r="P8" s="1"/>
      <c r="Q8" s="4"/>
    </row>
    <row r="9" spans="1:17" ht="20.25">
      <c r="A9" s="131" t="s">
        <v>7</v>
      </c>
      <c r="B9" s="41"/>
      <c r="C9" s="41"/>
      <c r="D9" s="41"/>
      <c r="E9" s="41"/>
      <c r="F9" s="87"/>
      <c r="G9" s="87"/>
      <c r="H9" s="87"/>
      <c r="I9" s="87"/>
      <c r="J9" s="87"/>
      <c r="K9" s="87"/>
      <c r="L9" s="87"/>
      <c r="M9" s="85"/>
      <c r="N9" s="88" t="s">
        <v>8</v>
      </c>
      <c r="O9" s="89"/>
      <c r="P9" s="1"/>
      <c r="Q9" s="4"/>
    </row>
    <row r="10" spans="1:17" ht="20.25">
      <c r="A10" s="131" t="s">
        <v>34</v>
      </c>
      <c r="B10" s="41"/>
      <c r="C10" s="41"/>
      <c r="D10" s="41"/>
      <c r="E10" s="39"/>
      <c r="F10" s="85"/>
      <c r="G10" s="85"/>
      <c r="H10" s="85"/>
      <c r="I10" s="85"/>
      <c r="J10" s="85"/>
      <c r="K10" s="85"/>
      <c r="L10" s="85"/>
      <c r="M10" s="85"/>
      <c r="N10" s="90" t="s">
        <v>10</v>
      </c>
      <c r="O10" s="91"/>
      <c r="P10" s="9"/>
      <c r="Q10" s="4"/>
    </row>
    <row r="11" spans="1:22" ht="21" thickBot="1">
      <c r="A11" s="132" t="s">
        <v>42</v>
      </c>
      <c r="B11" s="133"/>
      <c r="C11" s="134"/>
      <c r="D11" s="134"/>
      <c r="E11" s="134"/>
      <c r="F11" s="93"/>
      <c r="G11" s="93"/>
      <c r="H11" s="93"/>
      <c r="I11" s="93"/>
      <c r="J11" s="93"/>
      <c r="K11" s="93"/>
      <c r="L11" s="93"/>
      <c r="M11" s="93"/>
      <c r="N11" s="92"/>
      <c r="O11" s="94"/>
      <c r="P11" s="2"/>
      <c r="Q11" s="4"/>
      <c r="V11" s="58"/>
    </row>
    <row r="12" spans="1:17" ht="15.75" thickBo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93"/>
      <c r="O12" s="95"/>
      <c r="Q12" s="4"/>
    </row>
    <row r="13" spans="1:17" ht="15.75">
      <c r="A13" s="189" t="s">
        <v>12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1"/>
      <c r="M13" s="190" t="s">
        <v>13</v>
      </c>
      <c r="N13" s="190"/>
      <c r="O13" s="192"/>
      <c r="Q13" s="4"/>
    </row>
    <row r="14" spans="1:17" ht="15.75">
      <c r="A14" s="193" t="s">
        <v>14</v>
      </c>
      <c r="B14" s="194"/>
      <c r="C14" s="193"/>
      <c r="D14" s="193"/>
      <c r="E14" s="193"/>
      <c r="F14" s="193"/>
      <c r="G14" s="193"/>
      <c r="H14" s="193"/>
      <c r="I14" s="193"/>
      <c r="J14" s="195" t="s">
        <v>15</v>
      </c>
      <c r="K14" s="196"/>
      <c r="L14" s="197"/>
      <c r="M14" s="156" t="s">
        <v>16</v>
      </c>
      <c r="N14" s="98" t="s">
        <v>17</v>
      </c>
      <c r="O14" s="157" t="s">
        <v>18</v>
      </c>
      <c r="Q14" s="4"/>
    </row>
    <row r="15" spans="1:17" ht="48" thickBot="1">
      <c r="A15" s="99" t="s">
        <v>19</v>
      </c>
      <c r="B15" s="100" t="s">
        <v>20</v>
      </c>
      <c r="C15" s="99" t="s">
        <v>21</v>
      </c>
      <c r="D15" s="99" t="s">
        <v>22</v>
      </c>
      <c r="E15" s="99" t="s">
        <v>23</v>
      </c>
      <c r="F15" s="99" t="s">
        <v>24</v>
      </c>
      <c r="G15" s="99" t="s">
        <v>25</v>
      </c>
      <c r="H15" s="99" t="s">
        <v>26</v>
      </c>
      <c r="I15" s="101"/>
      <c r="J15" s="99" t="s">
        <v>27</v>
      </c>
      <c r="K15" s="101" t="s">
        <v>28</v>
      </c>
      <c r="L15" s="101" t="s">
        <v>29</v>
      </c>
      <c r="M15" s="102" t="s">
        <v>30</v>
      </c>
      <c r="N15" s="103" t="s">
        <v>31</v>
      </c>
      <c r="O15" s="104" t="s">
        <v>32</v>
      </c>
      <c r="Q15" s="52"/>
    </row>
    <row r="16" spans="1:17" ht="23.25">
      <c r="A16" s="112">
        <v>11</v>
      </c>
      <c r="B16" s="112"/>
      <c r="C16" s="112"/>
      <c r="D16" s="112">
        <v>1</v>
      </c>
      <c r="E16" s="112"/>
      <c r="F16" s="112">
        <v>331</v>
      </c>
      <c r="G16" s="112"/>
      <c r="H16" s="63">
        <v>2</v>
      </c>
      <c r="I16" s="62"/>
      <c r="J16" s="63">
        <v>1</v>
      </c>
      <c r="K16" s="62"/>
      <c r="L16" s="62"/>
      <c r="M16" s="64"/>
      <c r="N16" s="65">
        <f>N17+N19+N20+N21+N22+N23+N24+N25+N26</f>
        <v>6340839</v>
      </c>
      <c r="O16" s="65">
        <f>O17+O19+O20+O21+O22+O23+O24+O25+O26</f>
        <v>6338985</v>
      </c>
      <c r="Q16" s="52"/>
    </row>
    <row r="17" spans="1:17" ht="23.25">
      <c r="A17" s="38"/>
      <c r="B17" s="38"/>
      <c r="C17" s="38"/>
      <c r="D17" s="38"/>
      <c r="E17" s="38"/>
      <c r="F17" s="38"/>
      <c r="G17" s="38"/>
      <c r="H17" s="67">
        <v>2</v>
      </c>
      <c r="I17" s="66"/>
      <c r="J17" s="67">
        <v>1</v>
      </c>
      <c r="K17" s="67">
        <v>1</v>
      </c>
      <c r="L17" s="66"/>
      <c r="M17" s="64"/>
      <c r="N17" s="65">
        <f>N18</f>
        <v>4830606</v>
      </c>
      <c r="O17" s="65">
        <f>O18</f>
        <v>4830606</v>
      </c>
      <c r="Q17" s="52"/>
    </row>
    <row r="18" spans="1:17" ht="23.25">
      <c r="A18" s="38"/>
      <c r="B18" s="38"/>
      <c r="C18" s="38"/>
      <c r="D18" s="38"/>
      <c r="E18" s="38"/>
      <c r="F18" s="38"/>
      <c r="G18" s="38">
        <v>100</v>
      </c>
      <c r="H18" s="66">
        <v>2</v>
      </c>
      <c r="I18" s="66"/>
      <c r="J18" s="66">
        <v>1</v>
      </c>
      <c r="K18" s="66">
        <v>1</v>
      </c>
      <c r="L18" s="66">
        <v>1</v>
      </c>
      <c r="M18" s="64">
        <v>1</v>
      </c>
      <c r="N18" s="68">
        <v>4830606</v>
      </c>
      <c r="O18" s="69">
        <v>4830606</v>
      </c>
      <c r="Q18" s="52"/>
    </row>
    <row r="19" spans="1:17" ht="23.25">
      <c r="A19" s="38"/>
      <c r="B19" s="38"/>
      <c r="C19" s="38"/>
      <c r="D19" s="38"/>
      <c r="E19" s="38"/>
      <c r="F19" s="38"/>
      <c r="G19" s="38">
        <v>9995</v>
      </c>
      <c r="H19" s="66">
        <v>2</v>
      </c>
      <c r="I19" s="66"/>
      <c r="J19" s="66">
        <v>1</v>
      </c>
      <c r="K19" s="66">
        <v>1</v>
      </c>
      <c r="L19" s="66">
        <v>2</v>
      </c>
      <c r="M19" s="64">
        <v>1</v>
      </c>
      <c r="N19" s="68">
        <v>18000</v>
      </c>
      <c r="O19" s="69">
        <v>18000</v>
      </c>
      <c r="Q19" s="52"/>
    </row>
    <row r="20" spans="1:17" ht="23.25">
      <c r="A20" s="38"/>
      <c r="B20" s="38"/>
      <c r="C20" s="38"/>
      <c r="D20" s="38"/>
      <c r="E20" s="38"/>
      <c r="F20" s="38"/>
      <c r="G20" s="38"/>
      <c r="H20" s="66">
        <v>2</v>
      </c>
      <c r="I20" s="66"/>
      <c r="J20" s="66">
        <v>2</v>
      </c>
      <c r="K20" s="66">
        <v>1</v>
      </c>
      <c r="L20" s="66">
        <v>2</v>
      </c>
      <c r="M20" s="64">
        <v>1</v>
      </c>
      <c r="N20" s="68">
        <v>119510</v>
      </c>
      <c r="O20" s="69">
        <v>117656</v>
      </c>
      <c r="Q20" s="52"/>
    </row>
    <row r="21" spans="1:17" ht="23.25">
      <c r="A21" s="38"/>
      <c r="B21" s="38"/>
      <c r="C21" s="38"/>
      <c r="D21" s="38"/>
      <c r="E21" s="38"/>
      <c r="F21" s="38"/>
      <c r="G21" s="38"/>
      <c r="H21" s="66">
        <v>2</v>
      </c>
      <c r="I21" s="66"/>
      <c r="J21" s="66">
        <v>1</v>
      </c>
      <c r="K21" s="66">
        <v>1</v>
      </c>
      <c r="L21" s="66">
        <v>2</v>
      </c>
      <c r="M21" s="64">
        <v>3</v>
      </c>
      <c r="N21" s="68">
        <v>0</v>
      </c>
      <c r="O21" s="69">
        <v>0</v>
      </c>
      <c r="Q21" s="52"/>
    </row>
    <row r="22" spans="1:20" ht="23.25">
      <c r="A22" s="38"/>
      <c r="B22" s="38"/>
      <c r="C22" s="38"/>
      <c r="D22" s="38"/>
      <c r="E22" s="38"/>
      <c r="F22" s="38"/>
      <c r="G22" s="38">
        <v>9995</v>
      </c>
      <c r="H22" s="66">
        <v>2</v>
      </c>
      <c r="I22" s="66"/>
      <c r="J22" s="66">
        <v>1</v>
      </c>
      <c r="K22" s="66">
        <v>1</v>
      </c>
      <c r="L22" s="66">
        <v>2</v>
      </c>
      <c r="M22" s="64">
        <v>6</v>
      </c>
      <c r="N22" s="68">
        <v>224600</v>
      </c>
      <c r="O22" s="69">
        <v>224600</v>
      </c>
      <c r="Q22" s="52"/>
      <c r="T22">
        <v>0</v>
      </c>
    </row>
    <row r="23" spans="1:17" ht="23.25">
      <c r="A23" s="38"/>
      <c r="B23" s="38"/>
      <c r="C23" s="38"/>
      <c r="D23" s="38"/>
      <c r="E23" s="38"/>
      <c r="F23" s="38"/>
      <c r="G23" s="38"/>
      <c r="H23" s="66">
        <v>2</v>
      </c>
      <c r="I23" s="66"/>
      <c r="J23" s="66">
        <v>1</v>
      </c>
      <c r="K23" s="66">
        <v>1</v>
      </c>
      <c r="L23" s="66">
        <v>2</v>
      </c>
      <c r="M23" s="64">
        <v>6</v>
      </c>
      <c r="N23" s="68">
        <v>0</v>
      </c>
      <c r="O23" s="69">
        <v>0</v>
      </c>
      <c r="Q23" s="52"/>
    </row>
    <row r="24" spans="1:17" ht="23.25">
      <c r="A24" s="38"/>
      <c r="B24" s="38"/>
      <c r="C24" s="38"/>
      <c r="D24" s="38"/>
      <c r="E24" s="38"/>
      <c r="F24" s="38"/>
      <c r="G24" s="38">
        <v>70</v>
      </c>
      <c r="H24" s="66">
        <v>2</v>
      </c>
      <c r="I24" s="66"/>
      <c r="J24" s="66">
        <v>1</v>
      </c>
      <c r="K24" s="66">
        <v>1</v>
      </c>
      <c r="L24" s="66">
        <v>3</v>
      </c>
      <c r="M24" s="64">
        <v>1</v>
      </c>
      <c r="N24" s="68">
        <v>199659</v>
      </c>
      <c r="O24" s="69">
        <v>199659</v>
      </c>
      <c r="Q24" s="52"/>
    </row>
    <row r="25" spans="1:17" ht="23.25">
      <c r="A25" s="38"/>
      <c r="B25" s="38"/>
      <c r="C25" s="38"/>
      <c r="D25" s="38"/>
      <c r="E25" s="38"/>
      <c r="F25" s="38"/>
      <c r="G25" s="38"/>
      <c r="H25" s="66">
        <v>2</v>
      </c>
      <c r="I25" s="66"/>
      <c r="J25" s="66">
        <v>1</v>
      </c>
      <c r="K25" s="66">
        <v>1</v>
      </c>
      <c r="L25" s="66">
        <v>4</v>
      </c>
      <c r="M25" s="64">
        <v>1</v>
      </c>
      <c r="N25" s="68">
        <v>0</v>
      </c>
      <c r="O25" s="69">
        <v>0</v>
      </c>
      <c r="Q25" s="52"/>
    </row>
    <row r="26" spans="1:17" ht="23.25">
      <c r="A26" s="38"/>
      <c r="B26" s="38"/>
      <c r="C26" s="38"/>
      <c r="D26" s="38"/>
      <c r="E26" s="38"/>
      <c r="F26" s="38"/>
      <c r="G26" s="38"/>
      <c r="H26" s="67">
        <v>2</v>
      </c>
      <c r="I26" s="66"/>
      <c r="J26" s="67">
        <v>1</v>
      </c>
      <c r="K26" s="67">
        <v>2</v>
      </c>
      <c r="L26" s="66"/>
      <c r="M26" s="64"/>
      <c r="N26" s="65">
        <f>N27+N28+N29+N30+N33</f>
        <v>948464</v>
      </c>
      <c r="O26" s="65">
        <f>O27+O28+O29+O30+O33</f>
        <v>948464</v>
      </c>
      <c r="Q26" s="52"/>
    </row>
    <row r="27" spans="1:17" ht="23.25">
      <c r="A27" s="38"/>
      <c r="B27" s="38"/>
      <c r="C27" s="38"/>
      <c r="D27" s="38"/>
      <c r="E27" s="38"/>
      <c r="F27" s="38"/>
      <c r="G27" s="38">
        <v>9995</v>
      </c>
      <c r="H27" s="66">
        <v>2</v>
      </c>
      <c r="I27" s="66"/>
      <c r="J27" s="66">
        <v>1</v>
      </c>
      <c r="K27" s="66">
        <v>2</v>
      </c>
      <c r="L27" s="66">
        <v>2</v>
      </c>
      <c r="M27" s="64">
        <v>2</v>
      </c>
      <c r="N27" s="68">
        <v>0</v>
      </c>
      <c r="O27" s="69">
        <v>0</v>
      </c>
      <c r="Q27" s="52"/>
    </row>
    <row r="28" spans="1:17" ht="23.25">
      <c r="A28" s="38"/>
      <c r="B28" s="38"/>
      <c r="C28" s="38"/>
      <c r="D28" s="38"/>
      <c r="E28" s="38"/>
      <c r="F28" s="38"/>
      <c r="G28" s="38"/>
      <c r="H28" s="66">
        <v>2</v>
      </c>
      <c r="I28" s="66"/>
      <c r="J28" s="66">
        <v>1</v>
      </c>
      <c r="K28" s="66">
        <v>2</v>
      </c>
      <c r="L28" s="66">
        <v>2</v>
      </c>
      <c r="M28" s="64">
        <v>5</v>
      </c>
      <c r="N28" s="68">
        <v>171500</v>
      </c>
      <c r="O28" s="69">
        <v>171500</v>
      </c>
      <c r="Q28" s="52"/>
    </row>
    <row r="29" spans="1:17" ht="23.25">
      <c r="A29" s="38"/>
      <c r="B29" s="38"/>
      <c r="C29" s="38"/>
      <c r="D29" s="38"/>
      <c r="E29" s="38"/>
      <c r="F29" s="38"/>
      <c r="G29" s="38"/>
      <c r="H29" s="66">
        <v>2</v>
      </c>
      <c r="I29" s="66"/>
      <c r="J29" s="66">
        <v>1</v>
      </c>
      <c r="K29" s="66">
        <v>2</v>
      </c>
      <c r="L29" s="66">
        <v>2</v>
      </c>
      <c r="M29" s="64">
        <v>6</v>
      </c>
      <c r="N29" s="68">
        <v>0</v>
      </c>
      <c r="O29" s="69">
        <v>0</v>
      </c>
      <c r="Q29" s="52"/>
    </row>
    <row r="30" spans="1:17" ht="23.25">
      <c r="A30" s="113"/>
      <c r="B30" s="113"/>
      <c r="C30" s="113"/>
      <c r="D30" s="113"/>
      <c r="E30" s="113"/>
      <c r="F30" s="113"/>
      <c r="G30" s="113"/>
      <c r="H30" s="67">
        <v>2</v>
      </c>
      <c r="I30" s="67"/>
      <c r="J30" s="67">
        <v>1</v>
      </c>
      <c r="K30" s="67">
        <v>3</v>
      </c>
      <c r="L30" s="67"/>
      <c r="M30" s="70"/>
      <c r="N30" s="71">
        <f>SUM(N31:N32)</f>
        <v>3200</v>
      </c>
      <c r="O30" s="71">
        <f>SUM(O31:O32)</f>
        <v>3200</v>
      </c>
      <c r="Q30" s="52"/>
    </row>
    <row r="31" spans="1:17" ht="23.25">
      <c r="A31" s="38"/>
      <c r="B31" s="38"/>
      <c r="C31" s="38"/>
      <c r="D31" s="38"/>
      <c r="E31" s="38"/>
      <c r="F31" s="38"/>
      <c r="G31" s="38">
        <v>9995</v>
      </c>
      <c r="H31" s="66">
        <v>2</v>
      </c>
      <c r="I31" s="66"/>
      <c r="J31" s="66">
        <v>1</v>
      </c>
      <c r="K31" s="66">
        <v>3</v>
      </c>
      <c r="L31" s="66">
        <v>1</v>
      </c>
      <c r="M31" s="64">
        <v>1</v>
      </c>
      <c r="N31" s="68">
        <v>3200</v>
      </c>
      <c r="O31" s="68">
        <v>3200</v>
      </c>
      <c r="Q31" s="52"/>
    </row>
    <row r="32" spans="1:17" ht="23.25">
      <c r="A32" s="38"/>
      <c r="B32" s="38"/>
      <c r="C32" s="38"/>
      <c r="D32" s="38"/>
      <c r="E32" s="38"/>
      <c r="F32" s="38"/>
      <c r="G32" s="38"/>
      <c r="H32" s="66">
        <v>2</v>
      </c>
      <c r="I32" s="66"/>
      <c r="J32" s="66">
        <v>1</v>
      </c>
      <c r="K32" s="66">
        <v>4</v>
      </c>
      <c r="L32" s="66">
        <v>1</v>
      </c>
      <c r="M32" s="64">
        <v>2</v>
      </c>
      <c r="N32" s="68">
        <v>0</v>
      </c>
      <c r="O32" s="69">
        <v>0</v>
      </c>
      <c r="Q32" s="52"/>
    </row>
    <row r="33" spans="1:17" ht="23.25">
      <c r="A33" s="38"/>
      <c r="B33" s="38"/>
      <c r="C33" s="38"/>
      <c r="D33" s="38"/>
      <c r="E33" s="38"/>
      <c r="F33" s="38"/>
      <c r="G33" s="38"/>
      <c r="H33" s="67">
        <v>2</v>
      </c>
      <c r="I33" s="66"/>
      <c r="J33" s="67">
        <v>1</v>
      </c>
      <c r="K33" s="67">
        <v>5</v>
      </c>
      <c r="L33" s="67"/>
      <c r="M33" s="70"/>
      <c r="N33" s="71">
        <f>N34+N35+N36</f>
        <v>773764</v>
      </c>
      <c r="O33" s="72">
        <f>O34+O35+O36</f>
        <v>773764</v>
      </c>
      <c r="P33" s="57">
        <f>P34+P35+P36</f>
        <v>0</v>
      </c>
      <c r="Q33" s="42">
        <f>Q34+Q35+Q36</f>
        <v>0</v>
      </c>
    </row>
    <row r="34" spans="1:17" ht="23.25">
      <c r="A34" s="38"/>
      <c r="B34" s="38"/>
      <c r="C34" s="38"/>
      <c r="D34" s="38"/>
      <c r="E34" s="38"/>
      <c r="F34" s="38"/>
      <c r="G34" s="38">
        <v>100</v>
      </c>
      <c r="H34" s="66">
        <v>2</v>
      </c>
      <c r="I34" s="66"/>
      <c r="J34" s="66">
        <v>1</v>
      </c>
      <c r="K34" s="66">
        <v>5</v>
      </c>
      <c r="L34" s="66">
        <v>1</v>
      </c>
      <c r="M34" s="64">
        <v>1</v>
      </c>
      <c r="N34" s="68">
        <v>357922</v>
      </c>
      <c r="O34" s="69">
        <v>357922</v>
      </c>
      <c r="Q34" s="52"/>
    </row>
    <row r="35" spans="1:17" ht="23.25">
      <c r="A35" s="38"/>
      <c r="B35" s="38"/>
      <c r="C35" s="38"/>
      <c r="D35" s="38"/>
      <c r="E35" s="38"/>
      <c r="F35" s="38"/>
      <c r="G35" s="38">
        <v>100</v>
      </c>
      <c r="H35" s="66">
        <v>2</v>
      </c>
      <c r="I35" s="66"/>
      <c r="J35" s="66">
        <v>1</v>
      </c>
      <c r="K35" s="66">
        <v>5</v>
      </c>
      <c r="L35" s="66">
        <v>2</v>
      </c>
      <c r="M35" s="64">
        <v>1</v>
      </c>
      <c r="N35" s="68">
        <v>358427</v>
      </c>
      <c r="O35" s="69">
        <v>358427</v>
      </c>
      <c r="Q35" s="52"/>
    </row>
    <row r="36" spans="1:17" ht="23.25">
      <c r="A36" s="38"/>
      <c r="B36" s="38"/>
      <c r="C36" s="38"/>
      <c r="D36" s="38"/>
      <c r="E36" s="38"/>
      <c r="F36" s="38"/>
      <c r="G36" s="38">
        <v>100</v>
      </c>
      <c r="H36" s="66">
        <v>2</v>
      </c>
      <c r="I36" s="66"/>
      <c r="J36" s="66">
        <v>1</v>
      </c>
      <c r="K36" s="66">
        <v>5</v>
      </c>
      <c r="L36" s="66">
        <v>3</v>
      </c>
      <c r="M36" s="64">
        <v>1</v>
      </c>
      <c r="N36" s="68">
        <v>57415</v>
      </c>
      <c r="O36" s="69">
        <v>57415</v>
      </c>
      <c r="Q36" s="52"/>
    </row>
    <row r="37" spans="1:17" ht="23.25">
      <c r="A37" s="38"/>
      <c r="B37" s="38"/>
      <c r="C37" s="38"/>
      <c r="D37" s="38"/>
      <c r="E37" s="38"/>
      <c r="F37" s="38"/>
      <c r="G37" s="38"/>
      <c r="H37" s="67">
        <v>2</v>
      </c>
      <c r="I37" s="67"/>
      <c r="J37" s="67">
        <v>1</v>
      </c>
      <c r="K37" s="67">
        <v>6</v>
      </c>
      <c r="L37" s="67"/>
      <c r="M37" s="70"/>
      <c r="N37" s="71">
        <f>N38</f>
        <v>0</v>
      </c>
      <c r="O37" s="71">
        <f>O38</f>
        <v>0</v>
      </c>
      <c r="Q37" s="52"/>
    </row>
    <row r="38" spans="1:17" ht="23.25">
      <c r="A38" s="38"/>
      <c r="B38" s="38"/>
      <c r="C38" s="38"/>
      <c r="D38" s="38"/>
      <c r="E38" s="38"/>
      <c r="F38" s="38"/>
      <c r="G38" s="38"/>
      <c r="H38" s="66">
        <v>2</v>
      </c>
      <c r="I38" s="66"/>
      <c r="J38" s="66">
        <v>1</v>
      </c>
      <c r="K38" s="66">
        <v>6</v>
      </c>
      <c r="L38" s="66">
        <v>1</v>
      </c>
      <c r="M38" s="64"/>
      <c r="N38" s="68">
        <v>0</v>
      </c>
      <c r="O38" s="69">
        <v>0</v>
      </c>
      <c r="Q38" s="52"/>
    </row>
    <row r="39" spans="1:18" ht="23.25">
      <c r="A39" s="38"/>
      <c r="B39" s="38"/>
      <c r="C39" s="38"/>
      <c r="D39" s="38"/>
      <c r="E39" s="38"/>
      <c r="F39" s="38"/>
      <c r="G39" s="38"/>
      <c r="H39" s="67">
        <v>2</v>
      </c>
      <c r="I39" s="66"/>
      <c r="J39" s="67">
        <v>2</v>
      </c>
      <c r="K39" s="67"/>
      <c r="L39" s="66"/>
      <c r="M39" s="64"/>
      <c r="N39" s="65">
        <f>N40+N48+N51+N55+N61+N66+N69+N76</f>
        <v>393568</v>
      </c>
      <c r="O39" s="65">
        <f>O40+O48+O51+O55+O61+O66+O69+O76</f>
        <v>122268</v>
      </c>
      <c r="P39" s="53"/>
      <c r="Q39" s="54"/>
      <c r="R39" s="53"/>
    </row>
    <row r="40" spans="1:18" ht="23.25">
      <c r="A40" s="38"/>
      <c r="B40" s="38"/>
      <c r="C40" s="38"/>
      <c r="D40" s="38"/>
      <c r="E40" s="38"/>
      <c r="F40" s="38"/>
      <c r="G40" s="38"/>
      <c r="H40" s="67">
        <v>2</v>
      </c>
      <c r="I40" s="66"/>
      <c r="J40" s="67">
        <v>2</v>
      </c>
      <c r="K40" s="67">
        <v>1</v>
      </c>
      <c r="L40" s="66"/>
      <c r="M40" s="64"/>
      <c r="N40" s="65">
        <f>SUM(N41:N47)</f>
        <v>270882</v>
      </c>
      <c r="O40" s="65">
        <f>SUM(O41:O47)</f>
        <v>3210</v>
      </c>
      <c r="P40" s="53"/>
      <c r="Q40" s="54"/>
      <c r="R40" s="53"/>
    </row>
    <row r="41" spans="1:17" ht="23.25">
      <c r="A41" s="38"/>
      <c r="B41" s="38"/>
      <c r="C41" s="38"/>
      <c r="D41" s="38"/>
      <c r="E41" s="38"/>
      <c r="F41" s="38"/>
      <c r="G41" s="38"/>
      <c r="H41" s="66">
        <v>2</v>
      </c>
      <c r="I41" s="66"/>
      <c r="J41" s="66">
        <v>2</v>
      </c>
      <c r="K41" s="66">
        <v>1</v>
      </c>
      <c r="L41" s="66">
        <v>2</v>
      </c>
      <c r="M41" s="64">
        <v>1</v>
      </c>
      <c r="N41" s="68">
        <v>200</v>
      </c>
      <c r="O41" s="69">
        <v>200</v>
      </c>
      <c r="Q41" s="52"/>
    </row>
    <row r="42" spans="1:17" ht="23.25">
      <c r="A42" s="38"/>
      <c r="B42" s="38"/>
      <c r="C42" s="38"/>
      <c r="D42" s="38"/>
      <c r="E42" s="38"/>
      <c r="F42" s="38"/>
      <c r="G42" s="38"/>
      <c r="H42" s="66">
        <v>2</v>
      </c>
      <c r="I42" s="66"/>
      <c r="J42" s="66">
        <v>2</v>
      </c>
      <c r="K42" s="66">
        <v>1</v>
      </c>
      <c r="L42" s="66">
        <v>3</v>
      </c>
      <c r="M42" s="64">
        <v>1</v>
      </c>
      <c r="N42" s="68">
        <v>0</v>
      </c>
      <c r="O42" s="69">
        <v>0</v>
      </c>
      <c r="Q42" s="52"/>
    </row>
    <row r="43" spans="1:17" ht="23.25">
      <c r="A43" s="38"/>
      <c r="B43" s="38"/>
      <c r="C43" s="38"/>
      <c r="D43" s="38"/>
      <c r="E43" s="38"/>
      <c r="F43" s="38"/>
      <c r="G43" s="38">
        <v>9995</v>
      </c>
      <c r="H43" s="66">
        <v>2</v>
      </c>
      <c r="I43" s="66"/>
      <c r="J43" s="66">
        <v>2</v>
      </c>
      <c r="K43" s="66">
        <v>1</v>
      </c>
      <c r="L43" s="66">
        <v>4</v>
      </c>
      <c r="M43" s="64">
        <v>1</v>
      </c>
      <c r="N43" s="68">
        <v>3010</v>
      </c>
      <c r="O43" s="69">
        <v>3010</v>
      </c>
      <c r="Q43" s="52"/>
    </row>
    <row r="44" spans="1:17" ht="23.25">
      <c r="A44" s="38"/>
      <c r="B44" s="38"/>
      <c r="C44" s="38"/>
      <c r="D44" s="38"/>
      <c r="E44" s="38"/>
      <c r="F44" s="38"/>
      <c r="G44" s="38"/>
      <c r="H44" s="66">
        <v>2</v>
      </c>
      <c r="I44" s="66"/>
      <c r="J44" s="66">
        <v>2</v>
      </c>
      <c r="K44" s="66">
        <v>1</v>
      </c>
      <c r="L44" s="66">
        <v>5</v>
      </c>
      <c r="M44" s="64">
        <v>1</v>
      </c>
      <c r="N44" s="68">
        <v>0</v>
      </c>
      <c r="O44" s="69">
        <v>0</v>
      </c>
      <c r="Q44" s="52"/>
    </row>
    <row r="45" spans="1:17" ht="23.25">
      <c r="A45" s="38"/>
      <c r="B45" s="38"/>
      <c r="C45" s="38"/>
      <c r="D45" s="38"/>
      <c r="E45" s="38"/>
      <c r="F45" s="38"/>
      <c r="G45" s="38"/>
      <c r="H45" s="66">
        <v>2</v>
      </c>
      <c r="I45" s="66"/>
      <c r="J45" s="66">
        <v>2</v>
      </c>
      <c r="K45" s="66">
        <v>1</v>
      </c>
      <c r="L45" s="66">
        <v>6</v>
      </c>
      <c r="M45" s="64">
        <v>1</v>
      </c>
      <c r="N45" s="68">
        <v>266278</v>
      </c>
      <c r="O45" s="69">
        <v>0</v>
      </c>
      <c r="Q45" s="52"/>
    </row>
    <row r="46" spans="1:17" ht="23.25">
      <c r="A46" s="38"/>
      <c r="B46" s="38"/>
      <c r="C46" s="38"/>
      <c r="D46" s="38"/>
      <c r="E46" s="38"/>
      <c r="F46" s="38"/>
      <c r="G46" s="38">
        <v>9998</v>
      </c>
      <c r="H46" s="66">
        <v>2</v>
      </c>
      <c r="I46" s="66"/>
      <c r="J46" s="66">
        <v>2</v>
      </c>
      <c r="K46" s="66">
        <v>1</v>
      </c>
      <c r="L46" s="66">
        <v>7</v>
      </c>
      <c r="M46" s="64">
        <v>1</v>
      </c>
      <c r="N46" s="68">
        <v>1394</v>
      </c>
      <c r="O46" s="69">
        <v>0</v>
      </c>
      <c r="Q46" s="52"/>
    </row>
    <row r="47" spans="1:17" ht="23.25">
      <c r="A47" s="38"/>
      <c r="B47" s="38"/>
      <c r="C47" s="38"/>
      <c r="D47" s="38"/>
      <c r="E47" s="38"/>
      <c r="F47" s="38"/>
      <c r="G47" s="38"/>
      <c r="H47" s="66">
        <v>2</v>
      </c>
      <c r="I47" s="66"/>
      <c r="J47" s="66">
        <v>2</v>
      </c>
      <c r="K47" s="66">
        <v>1</v>
      </c>
      <c r="L47" s="66">
        <v>8</v>
      </c>
      <c r="M47" s="64">
        <v>1</v>
      </c>
      <c r="N47" s="68">
        <v>0</v>
      </c>
      <c r="O47" s="69">
        <v>0</v>
      </c>
      <c r="Q47" s="52"/>
    </row>
    <row r="48" spans="1:17" ht="23.25">
      <c r="A48" s="38"/>
      <c r="B48" s="38"/>
      <c r="C48" s="38"/>
      <c r="D48" s="38"/>
      <c r="E48" s="38"/>
      <c r="F48" s="38"/>
      <c r="G48" s="38"/>
      <c r="H48" s="67">
        <v>2</v>
      </c>
      <c r="I48" s="66"/>
      <c r="J48" s="67">
        <v>2</v>
      </c>
      <c r="K48" s="67">
        <v>2</v>
      </c>
      <c r="L48" s="67"/>
      <c r="M48" s="70"/>
      <c r="N48" s="65">
        <f>SUM(N49:N50)</f>
        <v>9239</v>
      </c>
      <c r="O48" s="65">
        <f>SUM(O49:O50)</f>
        <v>8451</v>
      </c>
      <c r="Q48" s="52"/>
    </row>
    <row r="49" spans="1:17" ht="23.25">
      <c r="A49" s="38"/>
      <c r="B49" s="38"/>
      <c r="C49" s="38"/>
      <c r="D49" s="38"/>
      <c r="E49" s="38"/>
      <c r="F49" s="38"/>
      <c r="G49" s="38"/>
      <c r="H49" s="66">
        <v>2</v>
      </c>
      <c r="I49" s="66"/>
      <c r="J49" s="66">
        <v>2</v>
      </c>
      <c r="K49" s="66">
        <v>2</v>
      </c>
      <c r="L49" s="66">
        <v>1</v>
      </c>
      <c r="M49" s="64">
        <v>1</v>
      </c>
      <c r="N49" s="68">
        <v>0</v>
      </c>
      <c r="O49" s="69">
        <v>0</v>
      </c>
      <c r="Q49" s="52"/>
    </row>
    <row r="50" spans="1:17" ht="23.25">
      <c r="A50" s="38"/>
      <c r="B50" s="38"/>
      <c r="C50" s="38"/>
      <c r="D50" s="38"/>
      <c r="E50" s="38"/>
      <c r="F50" s="38"/>
      <c r="G50" s="38"/>
      <c r="H50" s="66">
        <v>2</v>
      </c>
      <c r="I50" s="66"/>
      <c r="J50" s="66">
        <v>2</v>
      </c>
      <c r="K50" s="66">
        <v>2</v>
      </c>
      <c r="L50" s="66">
        <v>2</v>
      </c>
      <c r="M50" s="64">
        <v>1</v>
      </c>
      <c r="N50" s="68">
        <v>9239</v>
      </c>
      <c r="O50" s="69">
        <v>8451</v>
      </c>
      <c r="P50" s="53"/>
      <c r="Q50" s="56"/>
    </row>
    <row r="51" spans="1:17" ht="23.25">
      <c r="A51" s="38"/>
      <c r="B51" s="38"/>
      <c r="C51" s="38"/>
      <c r="D51" s="38"/>
      <c r="E51" s="38"/>
      <c r="F51" s="38"/>
      <c r="G51" s="38"/>
      <c r="H51" s="67">
        <v>2</v>
      </c>
      <c r="I51" s="67"/>
      <c r="J51" s="67">
        <v>2</v>
      </c>
      <c r="K51" s="67">
        <v>3</v>
      </c>
      <c r="L51" s="67"/>
      <c r="M51" s="70"/>
      <c r="N51" s="71">
        <f>N52+N53+N54</f>
        <v>52525</v>
      </c>
      <c r="O51" s="71">
        <f>O52+O53+O54</f>
        <v>50927</v>
      </c>
      <c r="Q51" s="52"/>
    </row>
    <row r="52" spans="1:17" ht="23.25">
      <c r="A52" s="38"/>
      <c r="B52" s="38"/>
      <c r="C52" s="38"/>
      <c r="D52" s="38"/>
      <c r="E52" s="38"/>
      <c r="F52" s="38"/>
      <c r="G52" s="38">
        <v>9995</v>
      </c>
      <c r="H52" s="66">
        <v>2</v>
      </c>
      <c r="I52" s="66"/>
      <c r="J52" s="66">
        <v>2</v>
      </c>
      <c r="K52" s="66">
        <v>3</v>
      </c>
      <c r="L52" s="66">
        <v>1</v>
      </c>
      <c r="M52" s="64"/>
      <c r="N52" s="68">
        <v>21258</v>
      </c>
      <c r="O52" s="69">
        <v>21258</v>
      </c>
      <c r="Q52" s="52"/>
    </row>
    <row r="53" spans="1:17" ht="23.25">
      <c r="A53" s="38"/>
      <c r="B53" s="38"/>
      <c r="C53" s="38"/>
      <c r="D53" s="38"/>
      <c r="E53" s="38"/>
      <c r="F53" s="38"/>
      <c r="G53" s="38"/>
      <c r="H53" s="66">
        <v>2</v>
      </c>
      <c r="I53" s="66"/>
      <c r="J53" s="66">
        <v>2</v>
      </c>
      <c r="K53" s="66">
        <v>3</v>
      </c>
      <c r="L53" s="66">
        <v>2</v>
      </c>
      <c r="M53" s="64"/>
      <c r="N53" s="68">
        <v>31267</v>
      </c>
      <c r="O53" s="69">
        <v>29669</v>
      </c>
      <c r="Q53" s="52"/>
    </row>
    <row r="54" spans="1:17" ht="23.25">
      <c r="A54" s="38"/>
      <c r="B54" s="38"/>
      <c r="C54" s="38"/>
      <c r="D54" s="38"/>
      <c r="E54" s="38"/>
      <c r="F54" s="38"/>
      <c r="G54" s="38"/>
      <c r="H54" s="66">
        <v>2</v>
      </c>
      <c r="I54" s="66"/>
      <c r="J54" s="66">
        <v>2</v>
      </c>
      <c r="K54" s="66">
        <v>3</v>
      </c>
      <c r="L54" s="66">
        <v>2</v>
      </c>
      <c r="M54" s="64"/>
      <c r="N54" s="68">
        <v>0</v>
      </c>
      <c r="O54" s="69">
        <v>0</v>
      </c>
      <c r="Q54" s="52"/>
    </row>
    <row r="55" spans="1:17" ht="23.25">
      <c r="A55" s="38"/>
      <c r="B55" s="38"/>
      <c r="C55" s="38"/>
      <c r="D55" s="38"/>
      <c r="E55" s="38"/>
      <c r="F55" s="38"/>
      <c r="G55" s="38"/>
      <c r="H55" s="67">
        <v>2</v>
      </c>
      <c r="I55" s="67"/>
      <c r="J55" s="67">
        <v>2</v>
      </c>
      <c r="K55" s="67">
        <v>4</v>
      </c>
      <c r="L55" s="67"/>
      <c r="M55" s="70"/>
      <c r="N55" s="65">
        <f>N56+N57+N58+N59+N60</f>
        <v>3740</v>
      </c>
      <c r="O55" s="65">
        <f>O56+O57+O58+O59+O60</f>
        <v>3740</v>
      </c>
      <c r="Q55" s="52"/>
    </row>
    <row r="56" spans="1:17" ht="23.25">
      <c r="A56" s="38"/>
      <c r="B56" s="38"/>
      <c r="C56" s="38"/>
      <c r="D56" s="38"/>
      <c r="E56" s="38"/>
      <c r="F56" s="38"/>
      <c r="G56" s="38">
        <v>9995</v>
      </c>
      <c r="H56" s="66">
        <v>2</v>
      </c>
      <c r="I56" s="66"/>
      <c r="J56" s="66">
        <v>2</v>
      </c>
      <c r="K56" s="66">
        <v>4</v>
      </c>
      <c r="L56" s="66">
        <v>1</v>
      </c>
      <c r="M56" s="64">
        <v>1</v>
      </c>
      <c r="N56" s="68">
        <v>360</v>
      </c>
      <c r="O56" s="69">
        <v>360</v>
      </c>
      <c r="Q56" s="52"/>
    </row>
    <row r="57" spans="1:17" ht="23.25">
      <c r="A57" s="38"/>
      <c r="B57" s="38"/>
      <c r="C57" s="38"/>
      <c r="D57" s="38"/>
      <c r="E57" s="38"/>
      <c r="F57" s="38"/>
      <c r="G57" s="38">
        <v>9995</v>
      </c>
      <c r="H57" s="66">
        <v>2</v>
      </c>
      <c r="I57" s="66"/>
      <c r="J57" s="66">
        <v>2</v>
      </c>
      <c r="K57" s="66">
        <v>4</v>
      </c>
      <c r="L57" s="66">
        <v>2</v>
      </c>
      <c r="M57" s="64">
        <v>1</v>
      </c>
      <c r="N57" s="68">
        <v>0</v>
      </c>
      <c r="O57" s="69">
        <v>0</v>
      </c>
      <c r="Q57" s="52"/>
    </row>
    <row r="58" spans="1:17" ht="23.25">
      <c r="A58" s="38"/>
      <c r="B58" s="38"/>
      <c r="C58" s="38"/>
      <c r="D58" s="38"/>
      <c r="E58" s="38"/>
      <c r="F58" s="38"/>
      <c r="G58" s="38">
        <v>9995</v>
      </c>
      <c r="H58" s="66">
        <v>2</v>
      </c>
      <c r="I58" s="66"/>
      <c r="J58" s="66">
        <v>2</v>
      </c>
      <c r="K58" s="66">
        <v>4</v>
      </c>
      <c r="L58" s="66">
        <v>3</v>
      </c>
      <c r="M58" s="64">
        <v>1</v>
      </c>
      <c r="N58" s="68">
        <v>0</v>
      </c>
      <c r="O58" s="69">
        <v>0</v>
      </c>
      <c r="Q58" s="52"/>
    </row>
    <row r="59" spans="1:17" ht="23.25">
      <c r="A59" s="38"/>
      <c r="B59" s="38"/>
      <c r="C59" s="38"/>
      <c r="D59" s="38"/>
      <c r="E59" s="38"/>
      <c r="F59" s="38"/>
      <c r="G59" s="38">
        <v>9995</v>
      </c>
      <c r="H59" s="66">
        <v>2</v>
      </c>
      <c r="I59" s="66"/>
      <c r="J59" s="66">
        <v>2</v>
      </c>
      <c r="K59" s="66">
        <v>4</v>
      </c>
      <c r="L59" s="66">
        <v>4</v>
      </c>
      <c r="M59" s="64">
        <v>1</v>
      </c>
      <c r="N59" s="68">
        <v>3380</v>
      </c>
      <c r="O59" s="69">
        <v>3380</v>
      </c>
      <c r="Q59" s="52"/>
    </row>
    <row r="60" spans="1:17" ht="23.25">
      <c r="A60" s="38"/>
      <c r="B60" s="38"/>
      <c r="C60" s="38"/>
      <c r="D60" s="38"/>
      <c r="E60" s="38"/>
      <c r="F60" s="38"/>
      <c r="G60" s="38"/>
      <c r="H60" s="66">
        <v>2</v>
      </c>
      <c r="I60" s="66"/>
      <c r="J60" s="66">
        <v>2</v>
      </c>
      <c r="K60" s="66">
        <v>4</v>
      </c>
      <c r="L60" s="66">
        <v>4</v>
      </c>
      <c r="M60" s="64">
        <v>1</v>
      </c>
      <c r="N60" s="68">
        <v>0</v>
      </c>
      <c r="O60" s="69">
        <v>0</v>
      </c>
      <c r="Q60" s="52"/>
    </row>
    <row r="61" spans="1:17" ht="23.25">
      <c r="A61" s="38"/>
      <c r="B61" s="38"/>
      <c r="C61" s="38"/>
      <c r="D61" s="38"/>
      <c r="E61" s="38"/>
      <c r="F61" s="38"/>
      <c r="G61" s="38"/>
      <c r="H61" s="67">
        <v>2</v>
      </c>
      <c r="I61" s="66"/>
      <c r="J61" s="67">
        <v>2</v>
      </c>
      <c r="K61" s="67">
        <v>5</v>
      </c>
      <c r="L61" s="67"/>
      <c r="M61" s="70"/>
      <c r="N61" s="71">
        <f>N62+N64+N63+N65</f>
        <v>8670</v>
      </c>
      <c r="O61" s="71">
        <f>O62+O64+O63+O65</f>
        <v>7852</v>
      </c>
      <c r="Q61" s="52"/>
    </row>
    <row r="62" spans="1:18" ht="23.25">
      <c r="A62" s="38"/>
      <c r="B62" s="38"/>
      <c r="C62" s="38"/>
      <c r="D62" s="38"/>
      <c r="E62" s="38"/>
      <c r="F62" s="38"/>
      <c r="G62" s="38"/>
      <c r="H62" s="66">
        <v>2</v>
      </c>
      <c r="I62" s="66"/>
      <c r="J62" s="66">
        <v>2</v>
      </c>
      <c r="K62" s="66">
        <v>5</v>
      </c>
      <c r="L62" s="66">
        <v>1</v>
      </c>
      <c r="M62" s="64">
        <v>1</v>
      </c>
      <c r="N62" s="68">
        <v>2920</v>
      </c>
      <c r="O62" s="69">
        <v>2102</v>
      </c>
      <c r="Q62" s="43"/>
      <c r="R62" s="43"/>
    </row>
    <row r="63" spans="1:18" ht="23.25">
      <c r="A63" s="38"/>
      <c r="B63" s="38"/>
      <c r="C63" s="38"/>
      <c r="D63" s="38"/>
      <c r="E63" s="38"/>
      <c r="F63" s="38"/>
      <c r="G63" s="38"/>
      <c r="H63" s="66">
        <v>2</v>
      </c>
      <c r="I63" s="66"/>
      <c r="J63" s="66">
        <v>2</v>
      </c>
      <c r="K63" s="66">
        <v>5</v>
      </c>
      <c r="L63" s="66">
        <v>4</v>
      </c>
      <c r="M63" s="64">
        <v>1</v>
      </c>
      <c r="N63" s="68">
        <v>0</v>
      </c>
      <c r="O63" s="69">
        <v>0</v>
      </c>
      <c r="Q63" s="43"/>
      <c r="R63" s="43"/>
    </row>
    <row r="64" spans="1:18" ht="23.25">
      <c r="A64" s="38"/>
      <c r="B64" s="38"/>
      <c r="C64" s="38"/>
      <c r="D64" s="38"/>
      <c r="E64" s="38"/>
      <c r="F64" s="38"/>
      <c r="G64" s="38">
        <v>9995</v>
      </c>
      <c r="H64" s="66">
        <v>2</v>
      </c>
      <c r="I64" s="66"/>
      <c r="J64" s="66">
        <v>2</v>
      </c>
      <c r="K64" s="66">
        <v>5</v>
      </c>
      <c r="L64" s="66">
        <v>8</v>
      </c>
      <c r="M64" s="64">
        <v>1</v>
      </c>
      <c r="N64" s="68">
        <v>5750</v>
      </c>
      <c r="O64" s="69">
        <v>5750</v>
      </c>
      <c r="Q64" s="43"/>
      <c r="R64" s="43"/>
    </row>
    <row r="65" spans="1:18" ht="23.25">
      <c r="A65" s="38"/>
      <c r="B65" s="38"/>
      <c r="C65" s="38"/>
      <c r="D65" s="38"/>
      <c r="E65" s="38"/>
      <c r="F65" s="38"/>
      <c r="G65" s="38"/>
      <c r="H65" s="66">
        <v>2</v>
      </c>
      <c r="I65" s="66"/>
      <c r="J65" s="66">
        <v>2</v>
      </c>
      <c r="K65" s="66">
        <v>5</v>
      </c>
      <c r="L65" s="66">
        <v>8</v>
      </c>
      <c r="M65" s="64">
        <v>1</v>
      </c>
      <c r="N65" s="68">
        <v>0</v>
      </c>
      <c r="O65" s="69">
        <v>0</v>
      </c>
      <c r="Q65" s="43"/>
      <c r="R65" s="43"/>
    </row>
    <row r="66" spans="1:18" ht="23.25">
      <c r="A66" s="38"/>
      <c r="B66" s="38"/>
      <c r="C66" s="38"/>
      <c r="D66" s="38"/>
      <c r="E66" s="38"/>
      <c r="F66" s="38"/>
      <c r="G66" s="38"/>
      <c r="H66" s="67">
        <v>2</v>
      </c>
      <c r="I66" s="66"/>
      <c r="J66" s="67">
        <v>2</v>
      </c>
      <c r="K66" s="67">
        <v>6</v>
      </c>
      <c r="L66" s="67"/>
      <c r="M66" s="70"/>
      <c r="N66" s="65">
        <f>SUM(N67:N68)</f>
        <v>0</v>
      </c>
      <c r="O66" s="65">
        <f>SUM(O67:O68)</f>
        <v>0</v>
      </c>
      <c r="P66" s="43"/>
      <c r="Q66" s="43"/>
      <c r="R66" s="43"/>
    </row>
    <row r="67" spans="1:18" ht="23.25">
      <c r="A67" s="38"/>
      <c r="B67" s="38"/>
      <c r="C67" s="38"/>
      <c r="D67" s="38"/>
      <c r="E67" s="38"/>
      <c r="F67" s="38"/>
      <c r="G67" s="38"/>
      <c r="H67" s="66">
        <v>2</v>
      </c>
      <c r="I67" s="66"/>
      <c r="J67" s="66">
        <v>2</v>
      </c>
      <c r="K67" s="66">
        <v>6</v>
      </c>
      <c r="L67" s="66">
        <v>3</v>
      </c>
      <c r="M67" s="64">
        <v>1</v>
      </c>
      <c r="N67" s="68">
        <v>0</v>
      </c>
      <c r="O67" s="69">
        <v>0</v>
      </c>
      <c r="P67" s="43"/>
      <c r="Q67" s="43"/>
      <c r="R67" s="43"/>
    </row>
    <row r="68" spans="1:18" ht="23.25">
      <c r="A68" s="38"/>
      <c r="B68" s="38"/>
      <c r="C68" s="38"/>
      <c r="D68" s="38"/>
      <c r="E68" s="38"/>
      <c r="F68" s="38"/>
      <c r="G68" s="38">
        <v>9995</v>
      </c>
      <c r="H68" s="66">
        <v>2</v>
      </c>
      <c r="I68" s="66"/>
      <c r="J68" s="66">
        <v>2</v>
      </c>
      <c r="K68" s="66">
        <v>6</v>
      </c>
      <c r="L68" s="66">
        <v>3</v>
      </c>
      <c r="M68" s="64">
        <v>1</v>
      </c>
      <c r="N68" s="68">
        <v>0</v>
      </c>
      <c r="O68" s="69">
        <v>0</v>
      </c>
      <c r="P68" s="43"/>
      <c r="Q68" s="43"/>
      <c r="R68" s="43"/>
    </row>
    <row r="69" spans="1:20" ht="23.25">
      <c r="A69" s="38"/>
      <c r="B69" s="38"/>
      <c r="C69" s="38"/>
      <c r="D69" s="38"/>
      <c r="E69" s="38"/>
      <c r="F69" s="38"/>
      <c r="G69" s="38"/>
      <c r="H69" s="67">
        <v>2</v>
      </c>
      <c r="I69" s="67"/>
      <c r="J69" s="67">
        <v>2</v>
      </c>
      <c r="K69" s="67">
        <v>7</v>
      </c>
      <c r="L69" s="67"/>
      <c r="M69" s="70"/>
      <c r="N69" s="71">
        <f>N70+N71+N72+N73+N74+N75</f>
        <v>38803</v>
      </c>
      <c r="O69" s="71">
        <f aca="true" t="shared" si="0" ref="O69:T69">O70+O71+O72+O73+O74+O75</f>
        <v>38414</v>
      </c>
      <c r="P69" s="71">
        <f t="shared" si="0"/>
        <v>0</v>
      </c>
      <c r="Q69" s="71">
        <f t="shared" si="0"/>
        <v>0</v>
      </c>
      <c r="R69" s="71">
        <f t="shared" si="0"/>
        <v>0</v>
      </c>
      <c r="S69" s="71">
        <f t="shared" si="0"/>
        <v>0</v>
      </c>
      <c r="T69" s="71">
        <f t="shared" si="0"/>
        <v>0</v>
      </c>
    </row>
    <row r="70" spans="1:18" ht="23.25">
      <c r="A70" s="38"/>
      <c r="B70" s="38"/>
      <c r="C70" s="38"/>
      <c r="D70" s="38"/>
      <c r="E70" s="38"/>
      <c r="F70" s="38"/>
      <c r="G70" s="38">
        <v>9995</v>
      </c>
      <c r="H70" s="66">
        <v>2</v>
      </c>
      <c r="I70" s="66"/>
      <c r="J70" s="66">
        <v>2</v>
      </c>
      <c r="K70" s="66">
        <v>7</v>
      </c>
      <c r="L70" s="66">
        <v>1</v>
      </c>
      <c r="M70" s="64">
        <v>1</v>
      </c>
      <c r="N70" s="73">
        <v>0</v>
      </c>
      <c r="O70" s="74">
        <v>0</v>
      </c>
      <c r="P70" s="43"/>
      <c r="Q70" s="43"/>
      <c r="R70" s="43"/>
    </row>
    <row r="71" spans="1:18" ht="23.25">
      <c r="A71" s="38"/>
      <c r="B71" s="38"/>
      <c r="C71" s="38"/>
      <c r="D71" s="38"/>
      <c r="E71" s="38"/>
      <c r="F71" s="38"/>
      <c r="G71" s="38">
        <v>9995</v>
      </c>
      <c r="H71" s="66">
        <v>2</v>
      </c>
      <c r="I71" s="66"/>
      <c r="J71" s="66">
        <v>2</v>
      </c>
      <c r="K71" s="66">
        <v>7</v>
      </c>
      <c r="L71" s="66">
        <v>1</v>
      </c>
      <c r="M71" s="64">
        <v>6</v>
      </c>
      <c r="N71" s="68">
        <v>8340</v>
      </c>
      <c r="O71" s="69">
        <v>8173</v>
      </c>
      <c r="P71" s="55"/>
      <c r="Q71" s="55"/>
      <c r="R71" s="43"/>
    </row>
    <row r="72" spans="1:18" ht="23.25">
      <c r="A72" s="38"/>
      <c r="B72" s="38"/>
      <c r="C72" s="38"/>
      <c r="D72" s="38"/>
      <c r="E72" s="38"/>
      <c r="F72" s="38"/>
      <c r="G72" s="38"/>
      <c r="H72" s="66">
        <v>2</v>
      </c>
      <c r="I72" s="66"/>
      <c r="J72" s="66">
        <v>2</v>
      </c>
      <c r="K72" s="66">
        <v>7</v>
      </c>
      <c r="L72" s="66">
        <v>1</v>
      </c>
      <c r="M72" s="64">
        <v>7</v>
      </c>
      <c r="N72" s="68">
        <v>0</v>
      </c>
      <c r="O72" s="69">
        <v>0</v>
      </c>
      <c r="P72" s="55"/>
      <c r="Q72" s="55"/>
      <c r="R72" s="43"/>
    </row>
    <row r="73" spans="1:18" ht="23.25">
      <c r="A73" s="38"/>
      <c r="B73" s="38"/>
      <c r="C73" s="38"/>
      <c r="D73" s="38"/>
      <c r="E73" s="38"/>
      <c r="F73" s="38"/>
      <c r="G73" s="38"/>
      <c r="H73" s="66">
        <v>2</v>
      </c>
      <c r="I73" s="66"/>
      <c r="J73" s="66">
        <v>2</v>
      </c>
      <c r="K73" s="66">
        <v>7</v>
      </c>
      <c r="L73" s="66">
        <v>2</v>
      </c>
      <c r="M73" s="64">
        <v>4</v>
      </c>
      <c r="N73" s="68">
        <v>11100</v>
      </c>
      <c r="O73" s="69">
        <v>10878</v>
      </c>
      <c r="P73" s="55"/>
      <c r="Q73" s="55"/>
      <c r="R73" s="43"/>
    </row>
    <row r="74" spans="1:18" ht="23.25">
      <c r="A74" s="38"/>
      <c r="B74" s="38"/>
      <c r="C74" s="38"/>
      <c r="D74" s="38"/>
      <c r="E74" s="38"/>
      <c r="F74" s="38"/>
      <c r="G74" s="38">
        <v>9995</v>
      </c>
      <c r="H74" s="66">
        <v>2</v>
      </c>
      <c r="I74" s="66"/>
      <c r="J74" s="66">
        <v>2</v>
      </c>
      <c r="K74" s="66">
        <v>7</v>
      </c>
      <c r="L74" s="66">
        <v>2</v>
      </c>
      <c r="M74" s="64">
        <v>6</v>
      </c>
      <c r="N74" s="68">
        <v>19363</v>
      </c>
      <c r="O74" s="69">
        <v>19363</v>
      </c>
      <c r="P74" s="55"/>
      <c r="Q74" s="55"/>
      <c r="R74" s="43"/>
    </row>
    <row r="75" spans="1:18" ht="23.25">
      <c r="A75" s="38"/>
      <c r="B75" s="38"/>
      <c r="C75" s="38"/>
      <c r="D75" s="38"/>
      <c r="E75" s="38"/>
      <c r="F75" s="38"/>
      <c r="G75" s="38"/>
      <c r="H75" s="66">
        <v>2</v>
      </c>
      <c r="I75" s="66"/>
      <c r="J75" s="66">
        <v>2</v>
      </c>
      <c r="K75" s="66">
        <v>7</v>
      </c>
      <c r="L75" s="66">
        <v>3</v>
      </c>
      <c r="M75" s="64"/>
      <c r="N75" s="68">
        <v>0</v>
      </c>
      <c r="O75" s="69">
        <v>0</v>
      </c>
      <c r="P75" s="55"/>
      <c r="Q75" s="55"/>
      <c r="R75" s="43"/>
    </row>
    <row r="76" spans="1:18" ht="23.25">
      <c r="A76" s="38"/>
      <c r="B76" s="38"/>
      <c r="C76" s="38"/>
      <c r="D76" s="38"/>
      <c r="E76" s="38"/>
      <c r="F76" s="38"/>
      <c r="G76" s="38"/>
      <c r="H76" s="67">
        <v>2</v>
      </c>
      <c r="I76" s="66"/>
      <c r="J76" s="67">
        <v>2</v>
      </c>
      <c r="K76" s="67">
        <v>8</v>
      </c>
      <c r="L76" s="66"/>
      <c r="M76" s="64"/>
      <c r="N76" s="65">
        <f>SUM(N77:N81)+N82+N83+N84+N85+N86</f>
        <v>9709</v>
      </c>
      <c r="O76" s="65">
        <f>SUM(O77:O81)+O82+O83+O84+O85+O86</f>
        <v>9674</v>
      </c>
      <c r="P76" s="43"/>
      <c r="Q76" s="43"/>
      <c r="R76" s="43"/>
    </row>
    <row r="77" spans="1:18" ht="23.25">
      <c r="A77" s="38"/>
      <c r="B77" s="38"/>
      <c r="C77" s="38"/>
      <c r="D77" s="38"/>
      <c r="E77" s="38"/>
      <c r="F77" s="38"/>
      <c r="G77" s="38"/>
      <c r="H77" s="66">
        <v>2</v>
      </c>
      <c r="I77" s="66"/>
      <c r="J77" s="66">
        <v>2</v>
      </c>
      <c r="K77" s="66">
        <v>8</v>
      </c>
      <c r="L77" s="66">
        <v>1</v>
      </c>
      <c r="M77" s="64"/>
      <c r="N77" s="68">
        <v>0</v>
      </c>
      <c r="O77" s="69">
        <v>0</v>
      </c>
      <c r="P77" s="43"/>
      <c r="Q77" s="43"/>
      <c r="R77" s="43"/>
    </row>
    <row r="78" spans="1:18" ht="23.25">
      <c r="A78" s="38"/>
      <c r="B78" s="38"/>
      <c r="C78" s="38"/>
      <c r="D78" s="38"/>
      <c r="E78" s="38"/>
      <c r="F78" s="38"/>
      <c r="G78" s="38"/>
      <c r="H78" s="66">
        <v>2</v>
      </c>
      <c r="I78" s="66"/>
      <c r="J78" s="66">
        <v>2</v>
      </c>
      <c r="K78" s="66">
        <v>8</v>
      </c>
      <c r="L78" s="66">
        <v>2</v>
      </c>
      <c r="M78" s="64">
        <v>1</v>
      </c>
      <c r="N78" s="140">
        <v>4730</v>
      </c>
      <c r="O78" s="69">
        <v>4730</v>
      </c>
      <c r="P78" s="55"/>
      <c r="Q78" s="55"/>
      <c r="R78" s="55"/>
    </row>
    <row r="79" spans="1:18" ht="23.25">
      <c r="A79" s="38"/>
      <c r="B79" s="38"/>
      <c r="C79" s="38"/>
      <c r="D79" s="38"/>
      <c r="E79" s="38"/>
      <c r="F79" s="38"/>
      <c r="G79" s="38"/>
      <c r="H79" s="66">
        <v>2</v>
      </c>
      <c r="I79" s="66"/>
      <c r="J79" s="66">
        <v>2</v>
      </c>
      <c r="K79" s="66">
        <v>8</v>
      </c>
      <c r="L79" s="66">
        <v>5</v>
      </c>
      <c r="M79" s="64">
        <v>2</v>
      </c>
      <c r="N79" s="68">
        <v>2156</v>
      </c>
      <c r="O79" s="69">
        <v>2156</v>
      </c>
      <c r="P79" s="55"/>
      <c r="Q79" s="55"/>
      <c r="R79" s="55"/>
    </row>
    <row r="80" spans="1:18" ht="23.25">
      <c r="A80" s="38"/>
      <c r="B80" s="38"/>
      <c r="C80" s="38"/>
      <c r="D80" s="38"/>
      <c r="E80" s="38"/>
      <c r="F80" s="38"/>
      <c r="G80" s="38"/>
      <c r="H80" s="66">
        <v>2</v>
      </c>
      <c r="I80" s="66"/>
      <c r="J80" s="66">
        <v>2</v>
      </c>
      <c r="K80" s="66">
        <v>8</v>
      </c>
      <c r="L80" s="66">
        <v>6</v>
      </c>
      <c r="M80" s="64">
        <v>1</v>
      </c>
      <c r="N80" s="68">
        <v>0</v>
      </c>
      <c r="O80" s="69">
        <v>0</v>
      </c>
      <c r="P80" s="55"/>
      <c r="Q80" s="55"/>
      <c r="R80" s="55"/>
    </row>
    <row r="81" spans="1:18" ht="23.25">
      <c r="A81" s="38"/>
      <c r="B81" s="38"/>
      <c r="C81" s="38"/>
      <c r="D81" s="38"/>
      <c r="E81" s="38"/>
      <c r="F81" s="38"/>
      <c r="G81" s="38"/>
      <c r="H81" s="66">
        <v>2</v>
      </c>
      <c r="I81" s="66"/>
      <c r="J81" s="66">
        <v>2</v>
      </c>
      <c r="K81" s="66">
        <v>8</v>
      </c>
      <c r="L81" s="66">
        <v>7</v>
      </c>
      <c r="M81" s="64">
        <v>2</v>
      </c>
      <c r="N81" s="68">
        <v>0</v>
      </c>
      <c r="O81" s="69">
        <v>0</v>
      </c>
      <c r="P81" s="43"/>
      <c r="Q81" s="43"/>
      <c r="R81" s="43"/>
    </row>
    <row r="82" spans="1:18" ht="23.25">
      <c r="A82" s="38"/>
      <c r="B82" s="135"/>
      <c r="C82" s="135"/>
      <c r="D82" s="38"/>
      <c r="E82" s="135"/>
      <c r="F82" s="135"/>
      <c r="G82" s="135"/>
      <c r="H82" s="66">
        <v>2</v>
      </c>
      <c r="I82" s="66"/>
      <c r="J82" s="66">
        <v>2</v>
      </c>
      <c r="K82" s="66">
        <v>8</v>
      </c>
      <c r="L82" s="66">
        <v>7</v>
      </c>
      <c r="M82" s="64">
        <v>4</v>
      </c>
      <c r="N82" s="68">
        <v>0</v>
      </c>
      <c r="O82" s="69">
        <v>0</v>
      </c>
      <c r="P82" s="43"/>
      <c r="Q82" s="43"/>
      <c r="R82" s="43"/>
    </row>
    <row r="83" spans="1:18" ht="23.25">
      <c r="A83" s="38"/>
      <c r="B83" s="135"/>
      <c r="C83" s="135"/>
      <c r="D83" s="38"/>
      <c r="E83" s="135"/>
      <c r="F83" s="135"/>
      <c r="G83" s="135">
        <v>100</v>
      </c>
      <c r="H83" s="66">
        <v>2</v>
      </c>
      <c r="I83" s="66"/>
      <c r="J83" s="66">
        <v>2</v>
      </c>
      <c r="K83" s="66">
        <v>8</v>
      </c>
      <c r="L83" s="66">
        <v>7</v>
      </c>
      <c r="M83" s="64">
        <v>5</v>
      </c>
      <c r="N83" s="68">
        <v>0</v>
      </c>
      <c r="O83" s="69">
        <v>0</v>
      </c>
      <c r="P83" s="43"/>
      <c r="Q83" s="43"/>
      <c r="R83" s="43"/>
    </row>
    <row r="84" spans="1:18" ht="23.25">
      <c r="A84" s="38"/>
      <c r="B84" s="135"/>
      <c r="C84" s="135"/>
      <c r="D84" s="38"/>
      <c r="E84" s="135"/>
      <c r="F84" s="135"/>
      <c r="G84" s="135">
        <v>100</v>
      </c>
      <c r="H84" s="66">
        <v>2</v>
      </c>
      <c r="I84" s="66"/>
      <c r="J84" s="66">
        <v>2</v>
      </c>
      <c r="K84" s="66">
        <v>8</v>
      </c>
      <c r="L84" s="66">
        <v>7</v>
      </c>
      <c r="M84" s="64">
        <v>6</v>
      </c>
      <c r="N84" s="68">
        <v>2823</v>
      </c>
      <c r="O84" s="69">
        <v>2788</v>
      </c>
      <c r="P84" s="43"/>
      <c r="Q84" s="43"/>
      <c r="R84" s="43"/>
    </row>
    <row r="85" spans="1:18" ht="23.25">
      <c r="A85" s="38"/>
      <c r="B85" s="135"/>
      <c r="C85" s="135"/>
      <c r="D85" s="38"/>
      <c r="E85" s="135"/>
      <c r="F85" s="135"/>
      <c r="G85" s="135">
        <v>70</v>
      </c>
      <c r="H85" s="66">
        <v>2</v>
      </c>
      <c r="I85" s="66"/>
      <c r="J85" s="66">
        <v>2</v>
      </c>
      <c r="K85" s="66">
        <v>8</v>
      </c>
      <c r="L85" s="66">
        <v>7</v>
      </c>
      <c r="M85" s="64">
        <v>6</v>
      </c>
      <c r="N85" s="68">
        <v>0</v>
      </c>
      <c r="O85" s="69">
        <v>0</v>
      </c>
      <c r="P85" s="43"/>
      <c r="Q85" s="43"/>
      <c r="R85" s="43"/>
    </row>
    <row r="86" spans="1:18" ht="23.25">
      <c r="A86" s="38"/>
      <c r="B86" s="135"/>
      <c r="C86" s="135"/>
      <c r="D86" s="38"/>
      <c r="E86" s="135"/>
      <c r="F86" s="135"/>
      <c r="G86" s="135">
        <v>9995</v>
      </c>
      <c r="H86" s="66">
        <v>2</v>
      </c>
      <c r="I86" s="66"/>
      <c r="J86" s="66">
        <v>2</v>
      </c>
      <c r="K86" s="66">
        <v>8</v>
      </c>
      <c r="L86" s="66">
        <v>8</v>
      </c>
      <c r="M86" s="64">
        <v>3</v>
      </c>
      <c r="N86" s="68">
        <v>0</v>
      </c>
      <c r="O86" s="69">
        <v>0</v>
      </c>
      <c r="P86" s="43"/>
      <c r="Q86" s="43"/>
      <c r="R86" s="43"/>
    </row>
    <row r="87" spans="1:18" ht="23.25">
      <c r="A87" s="38"/>
      <c r="B87" s="135"/>
      <c r="C87" s="135"/>
      <c r="D87" s="38"/>
      <c r="E87" s="135"/>
      <c r="F87" s="135"/>
      <c r="G87" s="135"/>
      <c r="H87" s="66"/>
      <c r="I87" s="66"/>
      <c r="J87" s="66"/>
      <c r="K87" s="66"/>
      <c r="L87" s="66"/>
      <c r="M87" s="64"/>
      <c r="N87" s="68"/>
      <c r="O87" s="69"/>
      <c r="P87" s="43"/>
      <c r="Q87" s="43"/>
      <c r="R87" s="43"/>
    </row>
    <row r="88" spans="1:18" ht="24" thickBot="1">
      <c r="A88" s="108"/>
      <c r="B88" s="109"/>
      <c r="C88" s="109"/>
      <c r="D88" s="108"/>
      <c r="E88" s="109"/>
      <c r="F88" s="109"/>
      <c r="G88" s="109"/>
      <c r="H88" s="205" t="s">
        <v>36</v>
      </c>
      <c r="I88" s="205"/>
      <c r="J88" s="205"/>
      <c r="K88" s="205"/>
      <c r="L88" s="205"/>
      <c r="M88" s="75"/>
      <c r="N88" s="76">
        <f>N16+N39</f>
        <v>6734407</v>
      </c>
      <c r="O88" s="76">
        <f>O16+O39</f>
        <v>6461253</v>
      </c>
      <c r="P88" s="43"/>
      <c r="Q88" s="43"/>
      <c r="R88" s="43"/>
    </row>
    <row r="89" spans="1:18" ht="15.75" thickTop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10"/>
      <c r="O89" s="110"/>
      <c r="P89" s="43"/>
      <c r="Q89" s="43"/>
      <c r="R89" s="43"/>
    </row>
    <row r="90" spans="1:18" ht="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10"/>
      <c r="O90" s="110"/>
      <c r="P90" s="43"/>
      <c r="Q90" s="43"/>
      <c r="R90" s="43"/>
    </row>
    <row r="91" spans="1:18" ht="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Q91" s="43"/>
      <c r="R91" s="43"/>
    </row>
    <row r="92" spans="1:18" ht="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Q92" s="43"/>
      <c r="R92" s="43"/>
    </row>
    <row r="93" spans="1:18" ht="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Q93" s="43"/>
      <c r="R93" s="43"/>
    </row>
    <row r="94" spans="1:18" ht="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Q94" s="43"/>
      <c r="R94" s="43"/>
    </row>
    <row r="95" spans="1:18" ht="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Q95" s="43"/>
      <c r="R95" s="43"/>
    </row>
    <row r="96" spans="1:18" ht="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Q96" s="43"/>
      <c r="R96" s="43"/>
    </row>
    <row r="97" spans="1:18" ht="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Q97" s="43"/>
      <c r="R97" s="43"/>
    </row>
    <row r="98" spans="1:15" ht="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ht="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1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ht="1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ht="1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1:15" ht="15.75">
      <c r="A103" s="198" t="s">
        <v>1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200"/>
    </row>
    <row r="104" spans="1:15" ht="15.75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201" t="s">
        <v>2</v>
      </c>
      <c r="O104" s="202"/>
    </row>
    <row r="105" spans="1:15" ht="15.75">
      <c r="A105" s="15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1"/>
    </row>
    <row r="106" spans="1:15" ht="15">
      <c r="A106" s="116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17"/>
    </row>
    <row r="107" spans="1:15" ht="15.75">
      <c r="A107" s="118" t="s">
        <v>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5"/>
      <c r="N107" s="203" t="s">
        <v>4</v>
      </c>
      <c r="O107" s="204"/>
    </row>
    <row r="108" spans="1:15" ht="15.75">
      <c r="A108" s="118" t="s">
        <v>5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5"/>
      <c r="N108" s="119" t="s">
        <v>6</v>
      </c>
      <c r="O108" s="120"/>
    </row>
    <row r="109" spans="1:15" ht="15.75">
      <c r="A109" s="118" t="s">
        <v>7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5"/>
      <c r="N109" s="119" t="s">
        <v>8</v>
      </c>
      <c r="O109" s="120"/>
    </row>
    <row r="110" spans="1:15" ht="15.75">
      <c r="A110" s="118" t="s">
        <v>34</v>
      </c>
      <c r="B110" s="107"/>
      <c r="C110" s="107"/>
      <c r="D110" s="107"/>
      <c r="E110" s="105"/>
      <c r="F110" s="105"/>
      <c r="G110" s="105"/>
      <c r="H110" s="105"/>
      <c r="I110" s="105"/>
      <c r="J110" s="105"/>
      <c r="K110" s="105"/>
      <c r="L110" s="105"/>
      <c r="M110" s="105"/>
      <c r="N110" s="121" t="s">
        <v>10</v>
      </c>
      <c r="O110" s="122"/>
    </row>
    <row r="111" spans="1:15" ht="16.5" thickBot="1">
      <c r="A111" s="123" t="s">
        <v>43</v>
      </c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4"/>
      <c r="O111" s="126"/>
    </row>
    <row r="112" spans="1:15" ht="15.75" thickBot="1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05"/>
      <c r="N112" s="125"/>
      <c r="O112" s="127"/>
    </row>
    <row r="113" spans="1:15" ht="15.75">
      <c r="A113" s="206" t="s">
        <v>12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8"/>
      <c r="M113" s="207" t="s">
        <v>13</v>
      </c>
      <c r="N113" s="207"/>
      <c r="O113" s="209"/>
    </row>
    <row r="114" spans="1:15" ht="15.75">
      <c r="A114" s="210" t="s">
        <v>14</v>
      </c>
      <c r="B114" s="211"/>
      <c r="C114" s="210"/>
      <c r="D114" s="210"/>
      <c r="E114" s="210"/>
      <c r="F114" s="210"/>
      <c r="G114" s="210"/>
      <c r="H114" s="210"/>
      <c r="I114" s="210"/>
      <c r="J114" s="212" t="s">
        <v>15</v>
      </c>
      <c r="K114" s="213"/>
      <c r="L114" s="214"/>
      <c r="M114" s="160" t="s">
        <v>16</v>
      </c>
      <c r="N114" s="98" t="s">
        <v>17</v>
      </c>
      <c r="O114" s="161" t="s">
        <v>18</v>
      </c>
    </row>
    <row r="115" spans="1:15" ht="48" thickBot="1">
      <c r="A115" s="99" t="s">
        <v>19</v>
      </c>
      <c r="B115" s="100" t="s">
        <v>20</v>
      </c>
      <c r="C115" s="99" t="s">
        <v>21</v>
      </c>
      <c r="D115" s="99" t="s">
        <v>22</v>
      </c>
      <c r="E115" s="158" t="s">
        <v>23</v>
      </c>
      <c r="F115" s="99" t="s">
        <v>24</v>
      </c>
      <c r="G115" s="99" t="s">
        <v>25</v>
      </c>
      <c r="H115" s="99" t="s">
        <v>26</v>
      </c>
      <c r="I115" s="101"/>
      <c r="J115" s="99" t="s">
        <v>27</v>
      </c>
      <c r="K115" s="101" t="s">
        <v>28</v>
      </c>
      <c r="L115" s="101" t="s">
        <v>29</v>
      </c>
      <c r="M115" s="102" t="s">
        <v>30</v>
      </c>
      <c r="N115" s="129" t="s">
        <v>31</v>
      </c>
      <c r="O115" s="130" t="s">
        <v>32</v>
      </c>
    </row>
    <row r="116" spans="1:15" ht="26.25">
      <c r="A116" s="106"/>
      <c r="B116" s="106"/>
      <c r="C116" s="106"/>
      <c r="D116" s="106"/>
      <c r="E116" s="106"/>
      <c r="F116" s="106"/>
      <c r="G116" s="106"/>
      <c r="H116" s="83">
        <v>2</v>
      </c>
      <c r="I116" s="82"/>
      <c r="J116" s="83">
        <v>3</v>
      </c>
      <c r="K116" s="82"/>
      <c r="L116" s="82"/>
      <c r="M116" s="80"/>
      <c r="N116" s="81">
        <f>N117+N126+N131+N136+N140+N145+N156+N173</f>
        <v>369081</v>
      </c>
      <c r="O116" s="81">
        <f>O117+O126+O131+O136+O140+O145+O156+O173</f>
        <v>297623</v>
      </c>
    </row>
    <row r="117" spans="1:15" ht="23.25">
      <c r="A117" s="66"/>
      <c r="B117" s="66"/>
      <c r="C117" s="66"/>
      <c r="D117" s="66"/>
      <c r="E117" s="66"/>
      <c r="F117" s="66"/>
      <c r="G117" s="66"/>
      <c r="H117" s="67">
        <v>2</v>
      </c>
      <c r="I117" s="66"/>
      <c r="J117" s="67">
        <v>3</v>
      </c>
      <c r="K117" s="67">
        <v>1</v>
      </c>
      <c r="L117" s="67"/>
      <c r="M117" s="70"/>
      <c r="N117" s="65">
        <f>SUM(N118:N123)+N124+N125</f>
        <v>56924</v>
      </c>
      <c r="O117" s="65">
        <f>SUM(O118:O123)+O124+O125</f>
        <v>53589</v>
      </c>
    </row>
    <row r="118" spans="1:15" ht="23.25">
      <c r="A118" s="66"/>
      <c r="B118" s="66"/>
      <c r="C118" s="66"/>
      <c r="D118" s="66"/>
      <c r="E118" s="66"/>
      <c r="F118" s="66"/>
      <c r="G118" s="66">
        <v>9998</v>
      </c>
      <c r="H118" s="66">
        <v>2</v>
      </c>
      <c r="I118" s="66"/>
      <c r="J118" s="66">
        <v>3</v>
      </c>
      <c r="K118" s="66">
        <v>1</v>
      </c>
      <c r="L118" s="66">
        <v>1</v>
      </c>
      <c r="M118" s="64">
        <v>1</v>
      </c>
      <c r="N118" s="77">
        <v>54375</v>
      </c>
      <c r="O118" s="68">
        <v>51040</v>
      </c>
    </row>
    <row r="119" spans="1:15" ht="23.25">
      <c r="A119" s="66"/>
      <c r="B119" s="66"/>
      <c r="C119" s="66"/>
      <c r="D119" s="66"/>
      <c r="E119" s="66"/>
      <c r="F119" s="66"/>
      <c r="G119" s="66">
        <v>9998</v>
      </c>
      <c r="H119" s="66">
        <v>2</v>
      </c>
      <c r="I119" s="66"/>
      <c r="J119" s="66">
        <v>3</v>
      </c>
      <c r="K119" s="66">
        <v>1</v>
      </c>
      <c r="L119" s="66">
        <v>1</v>
      </c>
      <c r="M119" s="64">
        <v>1</v>
      </c>
      <c r="N119" s="77">
        <v>0</v>
      </c>
      <c r="O119" s="68" t="s">
        <v>44</v>
      </c>
    </row>
    <row r="120" spans="1:15" ht="23.25">
      <c r="A120" s="66"/>
      <c r="B120" s="66"/>
      <c r="C120" s="66"/>
      <c r="D120" s="66"/>
      <c r="E120" s="66"/>
      <c r="F120" s="66"/>
      <c r="G120" s="66"/>
      <c r="H120" s="66">
        <v>2</v>
      </c>
      <c r="I120" s="66"/>
      <c r="J120" s="66">
        <v>3</v>
      </c>
      <c r="K120" s="66">
        <v>1</v>
      </c>
      <c r="L120" s="66">
        <v>2</v>
      </c>
      <c r="M120" s="64"/>
      <c r="N120" s="77">
        <v>0</v>
      </c>
      <c r="O120" s="68">
        <v>0</v>
      </c>
    </row>
    <row r="121" spans="1:15" ht="23.25">
      <c r="A121" s="64"/>
      <c r="B121" s="64"/>
      <c r="C121" s="64"/>
      <c r="D121" s="64"/>
      <c r="E121" s="64"/>
      <c r="F121" s="64"/>
      <c r="G121" s="64"/>
      <c r="H121" s="64">
        <v>2</v>
      </c>
      <c r="I121" s="64"/>
      <c r="J121" s="64">
        <v>3</v>
      </c>
      <c r="K121" s="64">
        <v>1</v>
      </c>
      <c r="L121" s="64">
        <v>2</v>
      </c>
      <c r="M121" s="64">
        <v>1</v>
      </c>
      <c r="N121" s="77">
        <v>1040</v>
      </c>
      <c r="O121" s="68">
        <v>1040</v>
      </c>
    </row>
    <row r="122" spans="1:15" ht="23.25">
      <c r="A122" s="64">
        <v>11</v>
      </c>
      <c r="B122" s="64"/>
      <c r="C122" s="64"/>
      <c r="D122" s="64">
        <v>1</v>
      </c>
      <c r="E122" s="64"/>
      <c r="F122" s="64"/>
      <c r="G122" s="64"/>
      <c r="H122" s="64">
        <v>2</v>
      </c>
      <c r="I122" s="64"/>
      <c r="J122" s="64">
        <v>3</v>
      </c>
      <c r="K122" s="64">
        <v>1</v>
      </c>
      <c r="L122" s="64">
        <v>2</v>
      </c>
      <c r="M122" s="64">
        <v>1</v>
      </c>
      <c r="N122" s="73">
        <v>0</v>
      </c>
      <c r="O122" s="73">
        <v>0</v>
      </c>
    </row>
    <row r="123" spans="1:15" ht="23.25">
      <c r="A123" s="66"/>
      <c r="B123" s="66"/>
      <c r="C123" s="66"/>
      <c r="D123" s="66"/>
      <c r="E123" s="66"/>
      <c r="F123" s="78"/>
      <c r="G123" s="78">
        <v>100</v>
      </c>
      <c r="H123" s="78">
        <v>2</v>
      </c>
      <c r="I123" s="64"/>
      <c r="J123" s="66">
        <v>3</v>
      </c>
      <c r="K123" s="78">
        <v>1</v>
      </c>
      <c r="L123" s="64">
        <v>3</v>
      </c>
      <c r="M123" s="64">
        <v>1</v>
      </c>
      <c r="N123" s="73">
        <v>0</v>
      </c>
      <c r="O123" s="73">
        <v>0</v>
      </c>
    </row>
    <row r="124" spans="1:15" ht="23.25">
      <c r="A124" s="66"/>
      <c r="B124" s="66"/>
      <c r="C124" s="66"/>
      <c r="D124" s="66"/>
      <c r="E124" s="66"/>
      <c r="F124" s="78"/>
      <c r="G124" s="78">
        <v>9998</v>
      </c>
      <c r="H124" s="78">
        <v>2</v>
      </c>
      <c r="I124" s="64"/>
      <c r="J124" s="66">
        <v>3</v>
      </c>
      <c r="K124" s="78">
        <v>1</v>
      </c>
      <c r="L124" s="64">
        <v>3</v>
      </c>
      <c r="M124" s="64">
        <v>2</v>
      </c>
      <c r="N124" s="73">
        <v>0</v>
      </c>
      <c r="O124" s="73">
        <v>0</v>
      </c>
    </row>
    <row r="125" spans="1:15" ht="23.25">
      <c r="A125" s="66"/>
      <c r="B125" s="66"/>
      <c r="C125" s="66"/>
      <c r="D125" s="66"/>
      <c r="E125" s="66"/>
      <c r="F125" s="78"/>
      <c r="G125" s="78">
        <v>9998</v>
      </c>
      <c r="H125" s="78">
        <v>2</v>
      </c>
      <c r="I125" s="64"/>
      <c r="J125" s="66">
        <v>3</v>
      </c>
      <c r="K125" s="78">
        <v>1</v>
      </c>
      <c r="L125" s="64">
        <v>3</v>
      </c>
      <c r="M125" s="64">
        <v>3</v>
      </c>
      <c r="N125" s="73">
        <v>1509</v>
      </c>
      <c r="O125" s="73">
        <v>1509</v>
      </c>
    </row>
    <row r="126" spans="1:15" ht="23.25">
      <c r="A126" s="66">
        <v>11</v>
      </c>
      <c r="B126" s="66"/>
      <c r="C126" s="66"/>
      <c r="D126" s="66">
        <v>1</v>
      </c>
      <c r="E126" s="66"/>
      <c r="F126" s="78">
        <v>331</v>
      </c>
      <c r="G126" s="78"/>
      <c r="H126" s="136">
        <v>2</v>
      </c>
      <c r="I126" s="70"/>
      <c r="J126" s="67">
        <v>3</v>
      </c>
      <c r="K126" s="136">
        <v>2</v>
      </c>
      <c r="L126" s="70"/>
      <c r="M126" s="64"/>
      <c r="N126" s="65">
        <f>N127+N128+N129+N130</f>
        <v>0</v>
      </c>
      <c r="O126" s="65">
        <f>O127+O128+O129+O130</f>
        <v>0</v>
      </c>
    </row>
    <row r="127" spans="1:15" ht="23.25">
      <c r="A127" s="66"/>
      <c r="B127" s="66"/>
      <c r="C127" s="66"/>
      <c r="D127" s="66"/>
      <c r="E127" s="66"/>
      <c r="F127" s="78"/>
      <c r="G127" s="78">
        <v>9995</v>
      </c>
      <c r="H127" s="66">
        <v>2</v>
      </c>
      <c r="I127" s="78"/>
      <c r="J127" s="66">
        <v>3</v>
      </c>
      <c r="K127" s="66">
        <v>2</v>
      </c>
      <c r="L127" s="66">
        <v>1</v>
      </c>
      <c r="M127" s="64"/>
      <c r="N127" s="73">
        <v>0</v>
      </c>
      <c r="O127" s="73">
        <v>0</v>
      </c>
    </row>
    <row r="128" spans="1:15" ht="23.25">
      <c r="A128" s="66"/>
      <c r="B128" s="66"/>
      <c r="C128" s="66"/>
      <c r="D128" s="66"/>
      <c r="E128" s="66"/>
      <c r="F128" s="78"/>
      <c r="G128" s="78">
        <v>9995</v>
      </c>
      <c r="H128" s="66">
        <v>2</v>
      </c>
      <c r="I128" s="78"/>
      <c r="J128" s="66">
        <v>3</v>
      </c>
      <c r="K128" s="66">
        <v>2</v>
      </c>
      <c r="L128" s="66">
        <v>2</v>
      </c>
      <c r="M128" s="64"/>
      <c r="N128" s="73">
        <v>0</v>
      </c>
      <c r="O128" s="73">
        <v>0</v>
      </c>
    </row>
    <row r="129" spans="1:15" ht="23.25">
      <c r="A129" s="66"/>
      <c r="B129" s="66"/>
      <c r="C129" s="66"/>
      <c r="D129" s="66"/>
      <c r="E129" s="66"/>
      <c r="F129" s="78"/>
      <c r="G129" s="78">
        <v>9998</v>
      </c>
      <c r="H129" s="66">
        <v>2</v>
      </c>
      <c r="I129" s="78"/>
      <c r="J129" s="66">
        <v>3</v>
      </c>
      <c r="K129" s="66">
        <v>2</v>
      </c>
      <c r="L129" s="66">
        <v>3</v>
      </c>
      <c r="M129" s="64"/>
      <c r="N129" s="73">
        <v>0</v>
      </c>
      <c r="O129" s="73">
        <v>0</v>
      </c>
    </row>
    <row r="130" spans="1:15" ht="23.25">
      <c r="A130" s="66"/>
      <c r="B130" s="66"/>
      <c r="C130" s="66"/>
      <c r="D130" s="66"/>
      <c r="E130" s="66"/>
      <c r="F130" s="78"/>
      <c r="G130" s="78">
        <v>9995</v>
      </c>
      <c r="H130" s="66">
        <v>2</v>
      </c>
      <c r="I130" s="78"/>
      <c r="J130" s="66">
        <v>3</v>
      </c>
      <c r="K130" s="66">
        <v>2</v>
      </c>
      <c r="L130" s="66">
        <v>4</v>
      </c>
      <c r="M130" s="64"/>
      <c r="N130" s="73">
        <v>0</v>
      </c>
      <c r="O130" s="73">
        <v>0</v>
      </c>
    </row>
    <row r="131" spans="1:16" ht="23.25">
      <c r="A131" s="66"/>
      <c r="B131" s="66"/>
      <c r="C131" s="66"/>
      <c r="D131" s="66"/>
      <c r="E131" s="66"/>
      <c r="F131" s="78"/>
      <c r="G131" s="78"/>
      <c r="H131" s="67">
        <v>2</v>
      </c>
      <c r="I131" s="136"/>
      <c r="J131" s="67">
        <v>3</v>
      </c>
      <c r="K131" s="67">
        <v>3</v>
      </c>
      <c r="L131" s="66"/>
      <c r="M131" s="64"/>
      <c r="N131" s="65">
        <f>SUM(N132:N135)</f>
        <v>4369</v>
      </c>
      <c r="O131" s="65">
        <f>SUM(O132:O135)</f>
        <v>4369</v>
      </c>
      <c r="P131" s="40">
        <f>P132+P134+P135</f>
        <v>0</v>
      </c>
    </row>
    <row r="132" spans="1:15" ht="23.25">
      <c r="A132" s="66"/>
      <c r="B132" s="66"/>
      <c r="C132" s="66"/>
      <c r="D132" s="66"/>
      <c r="E132" s="66"/>
      <c r="F132" s="78"/>
      <c r="G132" s="78"/>
      <c r="H132" s="66">
        <v>2</v>
      </c>
      <c r="I132" s="78"/>
      <c r="J132" s="66">
        <v>3</v>
      </c>
      <c r="K132" s="66">
        <v>3</v>
      </c>
      <c r="L132" s="66">
        <v>1</v>
      </c>
      <c r="M132" s="64"/>
      <c r="N132" s="73">
        <v>0</v>
      </c>
      <c r="O132" s="73">
        <v>0</v>
      </c>
    </row>
    <row r="133" spans="1:15" ht="23.25">
      <c r="A133" s="66"/>
      <c r="B133" s="66"/>
      <c r="C133" s="66"/>
      <c r="D133" s="66"/>
      <c r="E133" s="66"/>
      <c r="F133" s="78"/>
      <c r="G133" s="78">
        <v>9995</v>
      </c>
      <c r="H133" s="78">
        <v>2</v>
      </c>
      <c r="I133" s="64"/>
      <c r="J133" s="66">
        <v>3</v>
      </c>
      <c r="K133" s="78">
        <v>3</v>
      </c>
      <c r="L133" s="64">
        <v>1</v>
      </c>
      <c r="M133" s="64">
        <v>1</v>
      </c>
      <c r="N133" s="73">
        <v>0</v>
      </c>
      <c r="O133" s="73">
        <v>0</v>
      </c>
    </row>
    <row r="134" spans="1:15" ht="23.25">
      <c r="A134" s="66"/>
      <c r="B134" s="66"/>
      <c r="C134" s="66"/>
      <c r="D134" s="66"/>
      <c r="E134" s="66"/>
      <c r="F134" s="78"/>
      <c r="G134" s="78">
        <v>9995</v>
      </c>
      <c r="H134" s="78">
        <v>2</v>
      </c>
      <c r="I134" s="64"/>
      <c r="J134" s="66">
        <v>3</v>
      </c>
      <c r="K134" s="78">
        <v>3</v>
      </c>
      <c r="L134" s="64">
        <v>2</v>
      </c>
      <c r="M134" s="64">
        <v>1</v>
      </c>
      <c r="N134" s="73">
        <v>4369</v>
      </c>
      <c r="O134" s="73">
        <v>4369</v>
      </c>
    </row>
    <row r="135" spans="1:15" ht="23.25">
      <c r="A135" s="66"/>
      <c r="B135" s="66"/>
      <c r="C135" s="66"/>
      <c r="D135" s="66"/>
      <c r="E135" s="66"/>
      <c r="F135" s="78"/>
      <c r="G135" s="78"/>
      <c r="H135" s="78">
        <v>2</v>
      </c>
      <c r="I135" s="64"/>
      <c r="J135" s="66">
        <v>3</v>
      </c>
      <c r="K135" s="78">
        <v>3</v>
      </c>
      <c r="L135" s="64">
        <v>2</v>
      </c>
      <c r="M135" s="64">
        <v>1</v>
      </c>
      <c r="N135" s="137">
        <v>0</v>
      </c>
      <c r="O135" s="137">
        <v>0</v>
      </c>
    </row>
    <row r="136" spans="1:18" ht="23.25">
      <c r="A136" s="66"/>
      <c r="B136" s="66"/>
      <c r="C136" s="66"/>
      <c r="D136" s="66"/>
      <c r="E136" s="66"/>
      <c r="F136" s="66"/>
      <c r="G136" s="66"/>
      <c r="H136" s="67">
        <v>2</v>
      </c>
      <c r="I136" s="66"/>
      <c r="J136" s="67">
        <v>3</v>
      </c>
      <c r="K136" s="67">
        <v>4</v>
      </c>
      <c r="L136" s="66"/>
      <c r="M136" s="64"/>
      <c r="N136" s="138">
        <f>SUM(N137:N138)+N139</f>
        <v>1793</v>
      </c>
      <c r="O136" s="138">
        <f>SUM(O137:O138)+O139</f>
        <v>1793</v>
      </c>
      <c r="P136" s="43"/>
      <c r="Q136" s="43"/>
      <c r="R136" s="43"/>
    </row>
    <row r="137" spans="1:18" ht="23.25">
      <c r="A137" s="66"/>
      <c r="B137" s="66"/>
      <c r="C137" s="66"/>
      <c r="D137" s="66"/>
      <c r="E137" s="66"/>
      <c r="F137" s="66"/>
      <c r="G137" s="66"/>
      <c r="H137" s="66">
        <v>2</v>
      </c>
      <c r="I137" s="66"/>
      <c r="J137" s="66">
        <v>3</v>
      </c>
      <c r="K137" s="66">
        <v>4</v>
      </c>
      <c r="L137" s="66">
        <v>1</v>
      </c>
      <c r="M137" s="64"/>
      <c r="N137" s="77">
        <v>1793</v>
      </c>
      <c r="O137" s="68">
        <v>1793</v>
      </c>
      <c r="P137" s="43"/>
      <c r="Q137" s="43"/>
      <c r="R137" s="43"/>
    </row>
    <row r="138" spans="1:18" ht="23.25">
      <c r="A138" s="66"/>
      <c r="B138" s="66"/>
      <c r="C138" s="66"/>
      <c r="D138" s="66"/>
      <c r="E138" s="66"/>
      <c r="F138" s="66"/>
      <c r="G138" s="66"/>
      <c r="H138" s="66">
        <v>2</v>
      </c>
      <c r="I138" s="66"/>
      <c r="J138" s="66">
        <v>3</v>
      </c>
      <c r="K138" s="66">
        <v>4</v>
      </c>
      <c r="L138" s="66">
        <v>2</v>
      </c>
      <c r="M138" s="64"/>
      <c r="N138" s="137">
        <v>0</v>
      </c>
      <c r="O138" s="73">
        <v>0</v>
      </c>
      <c r="P138" s="43"/>
      <c r="Q138" s="43"/>
      <c r="R138" s="43"/>
    </row>
    <row r="139" spans="1:18" ht="23.25">
      <c r="A139" s="66"/>
      <c r="B139" s="66"/>
      <c r="C139" s="66"/>
      <c r="D139" s="66"/>
      <c r="E139" s="66"/>
      <c r="F139" s="66"/>
      <c r="G139" s="66">
        <v>9995</v>
      </c>
      <c r="H139" s="66">
        <v>2</v>
      </c>
      <c r="I139" s="66"/>
      <c r="J139" s="66">
        <v>3</v>
      </c>
      <c r="K139" s="66">
        <v>4</v>
      </c>
      <c r="L139" s="66">
        <v>2</v>
      </c>
      <c r="M139" s="64"/>
      <c r="N139" s="137">
        <v>0</v>
      </c>
      <c r="O139" s="73">
        <v>0</v>
      </c>
      <c r="P139" s="43"/>
      <c r="Q139" s="43"/>
      <c r="R139" s="43"/>
    </row>
    <row r="140" spans="1:18" ht="23.25">
      <c r="A140" s="66"/>
      <c r="B140" s="66"/>
      <c r="C140" s="66"/>
      <c r="D140" s="66"/>
      <c r="E140" s="66"/>
      <c r="F140" s="66"/>
      <c r="G140" s="66"/>
      <c r="H140" s="67">
        <v>2</v>
      </c>
      <c r="I140" s="67"/>
      <c r="J140" s="67">
        <v>3</v>
      </c>
      <c r="K140" s="67">
        <v>5</v>
      </c>
      <c r="L140" s="67"/>
      <c r="M140" s="70"/>
      <c r="N140" s="138">
        <f>SUM(N141:N142)+N143+N144</f>
        <v>8537</v>
      </c>
      <c r="O140" s="138">
        <f>SUM(O141:O142)+O143+O144</f>
        <v>8537</v>
      </c>
      <c r="P140" s="43"/>
      <c r="Q140" s="43"/>
      <c r="R140" s="43"/>
    </row>
    <row r="141" spans="1:18" ht="23.25">
      <c r="A141" s="66"/>
      <c r="B141" s="66"/>
      <c r="C141" s="66"/>
      <c r="D141" s="66"/>
      <c r="E141" s="66"/>
      <c r="F141" s="66"/>
      <c r="G141" s="66"/>
      <c r="H141" s="66">
        <v>2</v>
      </c>
      <c r="I141" s="66"/>
      <c r="J141" s="66">
        <v>3</v>
      </c>
      <c r="K141" s="66">
        <v>5</v>
      </c>
      <c r="L141" s="66">
        <v>1</v>
      </c>
      <c r="M141" s="64"/>
      <c r="N141" s="77">
        <v>0</v>
      </c>
      <c r="O141" s="68">
        <v>0</v>
      </c>
      <c r="P141" s="43"/>
      <c r="Q141" s="43"/>
      <c r="R141" s="43"/>
    </row>
    <row r="142" spans="1:18" ht="23.25">
      <c r="A142" s="66"/>
      <c r="B142" s="66"/>
      <c r="C142" s="66"/>
      <c r="D142" s="66"/>
      <c r="E142" s="66"/>
      <c r="F142" s="66"/>
      <c r="G142" s="66"/>
      <c r="H142" s="66">
        <v>2</v>
      </c>
      <c r="I142" s="66"/>
      <c r="J142" s="66">
        <v>3</v>
      </c>
      <c r="K142" s="66">
        <v>5</v>
      </c>
      <c r="L142" s="66">
        <v>2</v>
      </c>
      <c r="M142" s="64"/>
      <c r="N142" s="77">
        <v>0</v>
      </c>
      <c r="O142" s="68">
        <v>0</v>
      </c>
      <c r="P142" s="43"/>
      <c r="Q142" s="43"/>
      <c r="R142" s="43"/>
    </row>
    <row r="143" spans="1:18" ht="23.25">
      <c r="A143" s="66"/>
      <c r="B143" s="66"/>
      <c r="C143" s="66"/>
      <c r="D143" s="66"/>
      <c r="E143" s="66"/>
      <c r="F143" s="66"/>
      <c r="G143" s="66"/>
      <c r="H143" s="66">
        <v>2</v>
      </c>
      <c r="I143" s="66"/>
      <c r="J143" s="66">
        <v>3</v>
      </c>
      <c r="K143" s="66">
        <v>5</v>
      </c>
      <c r="L143" s="66">
        <v>3</v>
      </c>
      <c r="M143" s="64"/>
      <c r="N143" s="77">
        <v>0</v>
      </c>
      <c r="O143" s="77">
        <v>0</v>
      </c>
      <c r="P143" s="43"/>
      <c r="Q143" s="43"/>
      <c r="R143" s="43"/>
    </row>
    <row r="144" spans="1:18" ht="23.25">
      <c r="A144" s="66"/>
      <c r="B144" s="66"/>
      <c r="C144" s="66"/>
      <c r="D144" s="66"/>
      <c r="E144" s="66"/>
      <c r="F144" s="66"/>
      <c r="G144" s="66">
        <v>9995</v>
      </c>
      <c r="H144" s="66">
        <v>2</v>
      </c>
      <c r="I144" s="66"/>
      <c r="J144" s="66">
        <v>3</v>
      </c>
      <c r="K144" s="66">
        <v>5</v>
      </c>
      <c r="L144" s="66">
        <v>5</v>
      </c>
      <c r="M144" s="64"/>
      <c r="N144" s="77">
        <v>8537</v>
      </c>
      <c r="O144" s="77">
        <v>8537</v>
      </c>
      <c r="P144" s="43"/>
      <c r="Q144" s="43"/>
      <c r="R144" s="43"/>
    </row>
    <row r="145" spans="1:18" ht="23.25">
      <c r="A145" s="66"/>
      <c r="B145" s="66"/>
      <c r="C145" s="66"/>
      <c r="D145" s="66">
        <v>1</v>
      </c>
      <c r="E145" s="66"/>
      <c r="F145" s="66">
        <v>331</v>
      </c>
      <c r="G145" s="66"/>
      <c r="H145" s="67">
        <v>2</v>
      </c>
      <c r="I145" s="67"/>
      <c r="J145" s="67">
        <v>3</v>
      </c>
      <c r="K145" s="67">
        <v>6</v>
      </c>
      <c r="L145" s="67"/>
      <c r="M145" s="70"/>
      <c r="N145" s="138">
        <f>N146+N148+N149+N150+N151+N152+N153+N154+N155</f>
        <v>14463</v>
      </c>
      <c r="O145" s="138">
        <f>O146+O148+O149+O150+O151+O152+O153+O154+O155</f>
        <v>14463</v>
      </c>
      <c r="P145" s="43">
        <v>0</v>
      </c>
      <c r="Q145" s="43"/>
      <c r="R145" s="43"/>
    </row>
    <row r="146" spans="1:18" ht="23.25">
      <c r="A146" s="66"/>
      <c r="B146" s="66"/>
      <c r="C146" s="66"/>
      <c r="D146" s="66"/>
      <c r="E146" s="66"/>
      <c r="F146" s="66"/>
      <c r="G146" s="66">
        <v>9995</v>
      </c>
      <c r="H146" s="66">
        <v>2</v>
      </c>
      <c r="I146" s="66"/>
      <c r="J146" s="66">
        <v>3</v>
      </c>
      <c r="K146" s="66">
        <v>6</v>
      </c>
      <c r="L146" s="66">
        <v>1</v>
      </c>
      <c r="M146" s="64">
        <v>1</v>
      </c>
      <c r="N146" s="77">
        <v>220</v>
      </c>
      <c r="O146" s="77">
        <v>220</v>
      </c>
      <c r="P146" s="43"/>
      <c r="Q146" s="43"/>
      <c r="R146" s="43"/>
    </row>
    <row r="147" spans="1:18" ht="0.75" customHeight="1">
      <c r="A147" s="66"/>
      <c r="B147" s="66"/>
      <c r="C147" s="66"/>
      <c r="D147" s="66"/>
      <c r="E147" s="66"/>
      <c r="F147" s="66"/>
      <c r="G147" s="66"/>
      <c r="H147" s="66">
        <v>2</v>
      </c>
      <c r="I147" s="66"/>
      <c r="J147" s="66">
        <v>3</v>
      </c>
      <c r="K147" s="66">
        <v>6</v>
      </c>
      <c r="L147" s="66">
        <v>1</v>
      </c>
      <c r="M147" s="64">
        <v>2</v>
      </c>
      <c r="N147" s="77">
        <v>1200</v>
      </c>
      <c r="O147" s="68">
        <v>1200</v>
      </c>
      <c r="P147" s="43"/>
      <c r="Q147" s="43"/>
      <c r="R147" s="43"/>
    </row>
    <row r="148" spans="1:18" ht="23.25">
      <c r="A148" s="66"/>
      <c r="B148" s="66"/>
      <c r="C148" s="66"/>
      <c r="D148" s="66"/>
      <c r="E148" s="66"/>
      <c r="F148" s="66"/>
      <c r="G148" s="66"/>
      <c r="H148" s="66">
        <v>2</v>
      </c>
      <c r="I148" s="66"/>
      <c r="J148" s="66">
        <v>3</v>
      </c>
      <c r="K148" s="66">
        <v>6</v>
      </c>
      <c r="L148" s="66">
        <v>1</v>
      </c>
      <c r="M148" s="64">
        <v>2</v>
      </c>
      <c r="N148" s="77">
        <v>0</v>
      </c>
      <c r="O148" s="68">
        <v>0</v>
      </c>
      <c r="P148" s="55"/>
      <c r="Q148" s="55"/>
      <c r="R148" s="43"/>
    </row>
    <row r="149" spans="1:18" ht="23.25">
      <c r="A149" s="66"/>
      <c r="B149" s="66"/>
      <c r="C149" s="66"/>
      <c r="D149" s="66"/>
      <c r="E149" s="66"/>
      <c r="F149" s="66"/>
      <c r="G149" s="66">
        <v>9995</v>
      </c>
      <c r="H149" s="66">
        <v>2</v>
      </c>
      <c r="I149" s="66"/>
      <c r="J149" s="66">
        <v>3</v>
      </c>
      <c r="K149" s="66">
        <v>6</v>
      </c>
      <c r="L149" s="66">
        <v>2</v>
      </c>
      <c r="M149" s="64">
        <v>1</v>
      </c>
      <c r="N149" s="77">
        <v>0</v>
      </c>
      <c r="O149" s="68">
        <v>0</v>
      </c>
      <c r="P149" s="55"/>
      <c r="Q149" s="55"/>
      <c r="R149" s="43"/>
    </row>
    <row r="150" spans="1:18" ht="23.25">
      <c r="A150" s="66"/>
      <c r="B150" s="66"/>
      <c r="C150" s="66"/>
      <c r="D150" s="66"/>
      <c r="E150" s="66"/>
      <c r="F150" s="66"/>
      <c r="G150" s="66">
        <v>9995</v>
      </c>
      <c r="H150" s="66">
        <v>2</v>
      </c>
      <c r="I150" s="66"/>
      <c r="J150" s="66">
        <v>3</v>
      </c>
      <c r="K150" s="66">
        <v>6</v>
      </c>
      <c r="L150" s="66">
        <v>3</v>
      </c>
      <c r="M150" s="64">
        <v>1</v>
      </c>
      <c r="N150" s="77">
        <v>4195</v>
      </c>
      <c r="O150" s="68">
        <v>4195</v>
      </c>
      <c r="P150" s="43"/>
      <c r="Q150" s="43"/>
      <c r="R150" s="43"/>
    </row>
    <row r="151" spans="1:18" ht="23.25">
      <c r="A151" s="66"/>
      <c r="B151" s="66"/>
      <c r="C151" s="66"/>
      <c r="D151" s="66"/>
      <c r="E151" s="66"/>
      <c r="F151" s="66"/>
      <c r="G151" s="66">
        <v>9998</v>
      </c>
      <c r="H151" s="66">
        <v>2</v>
      </c>
      <c r="I151" s="66"/>
      <c r="J151" s="66">
        <v>3</v>
      </c>
      <c r="K151" s="66">
        <v>6</v>
      </c>
      <c r="L151" s="66">
        <v>3</v>
      </c>
      <c r="M151" s="64">
        <v>2</v>
      </c>
      <c r="N151" s="77">
        <v>0</v>
      </c>
      <c r="O151" s="68">
        <v>0</v>
      </c>
      <c r="P151" s="43"/>
      <c r="Q151" s="43"/>
      <c r="R151" s="43"/>
    </row>
    <row r="152" spans="1:18" ht="23.25">
      <c r="A152" s="66"/>
      <c r="B152" s="66"/>
      <c r="C152" s="66"/>
      <c r="D152" s="66"/>
      <c r="E152" s="66"/>
      <c r="F152" s="66"/>
      <c r="G152" s="66">
        <v>9995</v>
      </c>
      <c r="H152" s="66">
        <v>2</v>
      </c>
      <c r="I152" s="66"/>
      <c r="J152" s="66">
        <v>3</v>
      </c>
      <c r="K152" s="66">
        <v>6</v>
      </c>
      <c r="L152" s="66">
        <v>3</v>
      </c>
      <c r="M152" s="64">
        <v>3</v>
      </c>
      <c r="N152" s="77">
        <v>2298</v>
      </c>
      <c r="O152" s="77">
        <v>2298</v>
      </c>
      <c r="P152" s="43"/>
      <c r="Q152" s="43"/>
      <c r="R152" s="43"/>
    </row>
    <row r="153" spans="1:18" ht="23.25">
      <c r="A153" s="66"/>
      <c r="B153" s="66"/>
      <c r="C153" s="66"/>
      <c r="D153" s="66"/>
      <c r="E153" s="66"/>
      <c r="F153" s="66"/>
      <c r="G153" s="66"/>
      <c r="H153" s="66">
        <v>2</v>
      </c>
      <c r="I153" s="66"/>
      <c r="J153" s="66">
        <v>3</v>
      </c>
      <c r="K153" s="66">
        <v>6</v>
      </c>
      <c r="L153" s="66">
        <v>3</v>
      </c>
      <c r="M153" s="64">
        <v>4</v>
      </c>
      <c r="N153" s="77">
        <v>0</v>
      </c>
      <c r="O153" s="77">
        <v>0</v>
      </c>
      <c r="P153" s="43"/>
      <c r="Q153" s="43"/>
      <c r="R153" s="43"/>
    </row>
    <row r="154" spans="1:18" ht="23.25">
      <c r="A154" s="66"/>
      <c r="B154" s="66"/>
      <c r="C154" s="66"/>
      <c r="D154" s="66"/>
      <c r="E154" s="66"/>
      <c r="F154" s="66"/>
      <c r="G154" s="66"/>
      <c r="H154" s="66">
        <v>2</v>
      </c>
      <c r="I154" s="66"/>
      <c r="J154" s="66">
        <v>3</v>
      </c>
      <c r="K154" s="66">
        <v>6</v>
      </c>
      <c r="L154" s="66">
        <v>3</v>
      </c>
      <c r="M154" s="64">
        <v>6</v>
      </c>
      <c r="N154" s="77">
        <v>7750</v>
      </c>
      <c r="O154" s="77">
        <v>7750</v>
      </c>
      <c r="P154" s="43"/>
      <c r="Q154" s="43"/>
      <c r="R154" s="43"/>
    </row>
    <row r="155" spans="1:18" ht="23.25">
      <c r="A155" s="66"/>
      <c r="B155" s="66"/>
      <c r="C155" s="66"/>
      <c r="D155" s="66"/>
      <c r="E155" s="66"/>
      <c r="F155" s="66"/>
      <c r="G155" s="66"/>
      <c r="H155" s="66">
        <v>2</v>
      </c>
      <c r="I155" s="66"/>
      <c r="J155" s="66">
        <v>3</v>
      </c>
      <c r="K155" s="66">
        <v>6</v>
      </c>
      <c r="L155" s="66">
        <v>4</v>
      </c>
      <c r="M155" s="64">
        <v>4</v>
      </c>
      <c r="N155" s="77">
        <v>0</v>
      </c>
      <c r="O155" s="77">
        <v>0</v>
      </c>
      <c r="P155" s="43"/>
      <c r="Q155" s="43"/>
      <c r="R155" s="43"/>
    </row>
    <row r="156" spans="1:18" ht="23.25">
      <c r="A156" s="66"/>
      <c r="B156" s="66"/>
      <c r="C156" s="66"/>
      <c r="D156" s="66"/>
      <c r="E156" s="66"/>
      <c r="F156" s="66"/>
      <c r="G156" s="66"/>
      <c r="H156" s="67">
        <v>2</v>
      </c>
      <c r="I156" s="67"/>
      <c r="J156" s="67">
        <v>3</v>
      </c>
      <c r="K156" s="67">
        <v>7</v>
      </c>
      <c r="L156" s="67"/>
      <c r="M156" s="70"/>
      <c r="N156" s="138">
        <f>SUM(N157:N164)+N166+N168+N167+N165+N169+N170+N171+N172</f>
        <v>226970</v>
      </c>
      <c r="O156" s="138">
        <f>SUM(O157:O164)+O166+O168+O167+O165+O169+O170+O171+O172</f>
        <v>172907</v>
      </c>
      <c r="P156" s="43"/>
      <c r="Q156" s="43"/>
      <c r="R156" s="43"/>
    </row>
    <row r="157" spans="1:18" ht="23.25">
      <c r="A157" s="66"/>
      <c r="B157" s="66"/>
      <c r="C157" s="66"/>
      <c r="D157" s="66"/>
      <c r="E157" s="66"/>
      <c r="F157" s="66"/>
      <c r="G157" s="66"/>
      <c r="H157" s="66">
        <v>2</v>
      </c>
      <c r="I157" s="66"/>
      <c r="J157" s="66">
        <v>3</v>
      </c>
      <c r="K157" s="66">
        <v>7</v>
      </c>
      <c r="L157" s="66">
        <v>1</v>
      </c>
      <c r="M157" s="64">
        <v>1</v>
      </c>
      <c r="N157" s="77">
        <v>1200</v>
      </c>
      <c r="O157" s="77">
        <v>0</v>
      </c>
      <c r="P157" s="43"/>
      <c r="Q157" s="43"/>
      <c r="R157" s="43"/>
    </row>
    <row r="158" spans="1:18" ht="23.25">
      <c r="A158" s="66"/>
      <c r="B158" s="66"/>
      <c r="C158" s="66"/>
      <c r="D158" s="66"/>
      <c r="E158" s="66"/>
      <c r="F158" s="66"/>
      <c r="G158" s="66"/>
      <c r="H158" s="66">
        <v>2</v>
      </c>
      <c r="I158" s="66"/>
      <c r="J158" s="66">
        <v>3</v>
      </c>
      <c r="K158" s="66">
        <v>7</v>
      </c>
      <c r="L158" s="66">
        <v>1</v>
      </c>
      <c r="M158" s="64">
        <v>1</v>
      </c>
      <c r="N158" s="77">
        <v>6500</v>
      </c>
      <c r="O158" s="68">
        <v>6500</v>
      </c>
      <c r="P158" s="43"/>
      <c r="Q158" s="43"/>
      <c r="R158" s="43"/>
    </row>
    <row r="159" spans="1:18" ht="23.25">
      <c r="A159" s="66"/>
      <c r="B159" s="66"/>
      <c r="C159" s="66"/>
      <c r="D159" s="66"/>
      <c r="E159" s="66"/>
      <c r="F159" s="66"/>
      <c r="G159" s="66">
        <v>100</v>
      </c>
      <c r="H159" s="66">
        <v>2</v>
      </c>
      <c r="I159" s="66"/>
      <c r="J159" s="66">
        <v>3</v>
      </c>
      <c r="K159" s="66">
        <v>7</v>
      </c>
      <c r="L159" s="66">
        <v>1</v>
      </c>
      <c r="M159" s="64">
        <v>2</v>
      </c>
      <c r="N159" s="77">
        <v>45800</v>
      </c>
      <c r="O159" s="68">
        <v>0</v>
      </c>
      <c r="P159" s="43"/>
      <c r="Q159" s="43"/>
      <c r="R159" s="43"/>
    </row>
    <row r="160" spans="1:18" ht="23.25">
      <c r="A160" s="66"/>
      <c r="B160" s="66"/>
      <c r="C160" s="66"/>
      <c r="D160" s="66"/>
      <c r="E160" s="66"/>
      <c r="F160" s="66"/>
      <c r="G160" s="66">
        <v>9998</v>
      </c>
      <c r="H160" s="66">
        <v>2</v>
      </c>
      <c r="I160" s="66"/>
      <c r="J160" s="66">
        <v>3</v>
      </c>
      <c r="K160" s="66">
        <v>7</v>
      </c>
      <c r="L160" s="66">
        <v>1</v>
      </c>
      <c r="M160" s="64">
        <v>2</v>
      </c>
      <c r="N160" s="77">
        <v>117600</v>
      </c>
      <c r="O160" s="68">
        <v>112440</v>
      </c>
      <c r="P160" s="43"/>
      <c r="Q160" s="43"/>
      <c r="R160" s="43"/>
    </row>
    <row r="161" spans="1:18" ht="23.25">
      <c r="A161" s="66"/>
      <c r="B161" s="66"/>
      <c r="C161" s="66"/>
      <c r="D161" s="66"/>
      <c r="E161" s="66"/>
      <c r="F161" s="66"/>
      <c r="G161" s="66">
        <v>9998</v>
      </c>
      <c r="H161" s="66">
        <v>2</v>
      </c>
      <c r="I161" s="66"/>
      <c r="J161" s="66">
        <v>3</v>
      </c>
      <c r="K161" s="66">
        <v>7</v>
      </c>
      <c r="L161" s="66">
        <v>1</v>
      </c>
      <c r="M161" s="64">
        <v>4</v>
      </c>
      <c r="N161" s="137">
        <v>3900</v>
      </c>
      <c r="O161" s="73">
        <v>3900</v>
      </c>
      <c r="P161" s="43"/>
      <c r="Q161" s="43"/>
      <c r="R161" s="43"/>
    </row>
    <row r="162" spans="1:18" ht="23.25">
      <c r="A162" s="66"/>
      <c r="B162" s="66"/>
      <c r="C162" s="66"/>
      <c r="D162" s="66"/>
      <c r="E162" s="66"/>
      <c r="F162" s="66"/>
      <c r="G162" s="66">
        <v>9995</v>
      </c>
      <c r="H162" s="66">
        <v>2</v>
      </c>
      <c r="I162" s="66"/>
      <c r="J162" s="66">
        <v>3</v>
      </c>
      <c r="K162" s="66">
        <v>7</v>
      </c>
      <c r="L162" s="66">
        <v>1</v>
      </c>
      <c r="M162" s="64">
        <v>5</v>
      </c>
      <c r="N162" s="137">
        <v>0</v>
      </c>
      <c r="O162" s="73">
        <v>0</v>
      </c>
      <c r="P162" s="43"/>
      <c r="Q162" s="43"/>
      <c r="R162" s="43"/>
    </row>
    <row r="163" spans="1:18" ht="23.25">
      <c r="A163" s="66"/>
      <c r="B163" s="66"/>
      <c r="C163" s="66"/>
      <c r="D163" s="66"/>
      <c r="E163" s="66"/>
      <c r="F163" s="66"/>
      <c r="G163" s="66">
        <v>9995</v>
      </c>
      <c r="H163" s="66">
        <v>2</v>
      </c>
      <c r="I163" s="66"/>
      <c r="J163" s="66">
        <v>3</v>
      </c>
      <c r="K163" s="66">
        <v>7</v>
      </c>
      <c r="L163" s="66">
        <v>1</v>
      </c>
      <c r="M163" s="64">
        <v>6</v>
      </c>
      <c r="N163" s="137">
        <v>0</v>
      </c>
      <c r="O163" s="73">
        <v>0</v>
      </c>
      <c r="P163" s="43"/>
      <c r="Q163" s="43"/>
      <c r="R163" s="43"/>
    </row>
    <row r="164" spans="1:18" ht="23.25">
      <c r="A164" s="66"/>
      <c r="B164" s="66"/>
      <c r="C164" s="66"/>
      <c r="D164" s="66"/>
      <c r="E164" s="66"/>
      <c r="F164" s="66"/>
      <c r="G164" s="66"/>
      <c r="H164" s="66">
        <v>2</v>
      </c>
      <c r="I164" s="66"/>
      <c r="J164" s="66">
        <v>3</v>
      </c>
      <c r="K164" s="66">
        <v>7</v>
      </c>
      <c r="L164" s="66">
        <v>2</v>
      </c>
      <c r="M164" s="64">
        <v>1</v>
      </c>
      <c r="N164" s="137">
        <v>0</v>
      </c>
      <c r="O164" s="73">
        <v>0</v>
      </c>
      <c r="P164" s="43"/>
      <c r="Q164" s="43"/>
      <c r="R164" s="43"/>
    </row>
    <row r="165" spans="1:18" ht="23.25">
      <c r="A165" s="66"/>
      <c r="B165" s="66"/>
      <c r="C165" s="66"/>
      <c r="D165" s="66"/>
      <c r="E165" s="66"/>
      <c r="F165" s="66"/>
      <c r="G165" s="66">
        <v>9995</v>
      </c>
      <c r="H165" s="66">
        <v>2</v>
      </c>
      <c r="I165" s="66"/>
      <c r="J165" s="66">
        <v>3</v>
      </c>
      <c r="K165" s="66">
        <v>7</v>
      </c>
      <c r="L165" s="66">
        <v>2</v>
      </c>
      <c r="M165" s="64">
        <v>2</v>
      </c>
      <c r="N165" s="137">
        <v>50535</v>
      </c>
      <c r="O165" s="137">
        <v>48632</v>
      </c>
      <c r="P165" s="43"/>
      <c r="Q165" s="43"/>
      <c r="R165" s="43"/>
    </row>
    <row r="166" spans="1:18" ht="23.25">
      <c r="A166" s="66"/>
      <c r="B166" s="66"/>
      <c r="C166" s="66"/>
      <c r="D166" s="66"/>
      <c r="E166" s="66"/>
      <c r="F166" s="66"/>
      <c r="G166" s="66">
        <v>100</v>
      </c>
      <c r="H166" s="66">
        <v>2</v>
      </c>
      <c r="I166" s="66"/>
      <c r="J166" s="66">
        <v>3</v>
      </c>
      <c r="K166" s="66">
        <v>7</v>
      </c>
      <c r="L166" s="66">
        <v>2</v>
      </c>
      <c r="M166" s="64">
        <v>2</v>
      </c>
      <c r="N166" s="137">
        <v>0</v>
      </c>
      <c r="O166" s="137">
        <v>0</v>
      </c>
      <c r="P166" s="43"/>
      <c r="Q166" s="43"/>
      <c r="R166" s="43"/>
    </row>
    <row r="167" spans="1:18" ht="23.25">
      <c r="A167" s="66"/>
      <c r="B167" s="66"/>
      <c r="C167" s="66"/>
      <c r="D167" s="66"/>
      <c r="E167" s="66"/>
      <c r="F167" s="66"/>
      <c r="G167" s="66"/>
      <c r="H167" s="66">
        <v>2</v>
      </c>
      <c r="I167" s="66"/>
      <c r="J167" s="66">
        <v>3</v>
      </c>
      <c r="K167" s="66">
        <v>7</v>
      </c>
      <c r="L167" s="66">
        <v>2</v>
      </c>
      <c r="M167" s="64">
        <v>3</v>
      </c>
      <c r="N167" s="137">
        <v>0</v>
      </c>
      <c r="O167" s="137">
        <v>0</v>
      </c>
      <c r="P167" s="43"/>
      <c r="Q167" s="43"/>
      <c r="R167" s="43"/>
    </row>
    <row r="168" spans="1:18" ht="23.25">
      <c r="A168" s="66"/>
      <c r="B168" s="66"/>
      <c r="C168" s="66"/>
      <c r="D168" s="66"/>
      <c r="E168" s="66"/>
      <c r="F168" s="66"/>
      <c r="G168" s="66">
        <v>100</v>
      </c>
      <c r="H168" s="66">
        <v>2</v>
      </c>
      <c r="I168" s="66"/>
      <c r="J168" s="66">
        <v>3</v>
      </c>
      <c r="K168" s="66">
        <v>7</v>
      </c>
      <c r="L168" s="66">
        <v>2</v>
      </c>
      <c r="M168" s="64">
        <v>4</v>
      </c>
      <c r="N168" s="137">
        <v>0</v>
      </c>
      <c r="O168" s="137">
        <v>0</v>
      </c>
      <c r="P168" s="43"/>
      <c r="Q168" s="43"/>
      <c r="R168" s="43"/>
    </row>
    <row r="169" spans="1:18" ht="23.25">
      <c r="A169" s="66"/>
      <c r="B169" s="66"/>
      <c r="C169" s="66"/>
      <c r="D169" s="66"/>
      <c r="E169" s="66"/>
      <c r="F169" s="66"/>
      <c r="G169" s="66">
        <v>9995</v>
      </c>
      <c r="H169" s="66">
        <v>2</v>
      </c>
      <c r="I169" s="66"/>
      <c r="J169" s="66">
        <v>3</v>
      </c>
      <c r="K169" s="66">
        <v>7</v>
      </c>
      <c r="L169" s="66">
        <v>2</v>
      </c>
      <c r="M169" s="64">
        <v>4</v>
      </c>
      <c r="N169" s="137">
        <v>0</v>
      </c>
      <c r="O169" s="137">
        <v>0</v>
      </c>
      <c r="P169" s="43"/>
      <c r="Q169" s="43"/>
      <c r="R169" s="43"/>
    </row>
    <row r="170" spans="1:18" ht="23.25">
      <c r="A170" s="66"/>
      <c r="B170" s="66"/>
      <c r="C170" s="66"/>
      <c r="D170" s="66"/>
      <c r="E170" s="66"/>
      <c r="F170" s="66"/>
      <c r="G170" s="66">
        <v>100</v>
      </c>
      <c r="H170" s="66">
        <v>2</v>
      </c>
      <c r="I170" s="66"/>
      <c r="J170" s="66">
        <v>3</v>
      </c>
      <c r="K170" s="66">
        <v>7</v>
      </c>
      <c r="L170" s="66">
        <v>2</v>
      </c>
      <c r="M170" s="64">
        <v>5</v>
      </c>
      <c r="N170" s="137">
        <v>0</v>
      </c>
      <c r="O170" s="137">
        <v>0</v>
      </c>
      <c r="P170" s="43"/>
      <c r="Q170" s="43"/>
      <c r="R170" s="43"/>
    </row>
    <row r="171" spans="1:18" ht="23.25">
      <c r="A171" s="66"/>
      <c r="B171" s="66"/>
      <c r="C171" s="66"/>
      <c r="D171" s="66"/>
      <c r="E171" s="66"/>
      <c r="F171" s="66"/>
      <c r="G171" s="66">
        <v>9995</v>
      </c>
      <c r="H171" s="66">
        <v>2</v>
      </c>
      <c r="I171" s="66"/>
      <c r="J171" s="66">
        <v>3</v>
      </c>
      <c r="K171" s="66">
        <v>7</v>
      </c>
      <c r="L171" s="66">
        <v>2</v>
      </c>
      <c r="M171" s="64">
        <v>5</v>
      </c>
      <c r="N171" s="137">
        <v>0</v>
      </c>
      <c r="O171" s="137">
        <v>0</v>
      </c>
      <c r="P171" s="43"/>
      <c r="Q171" s="43"/>
      <c r="R171" s="43"/>
    </row>
    <row r="172" spans="1:18" ht="23.25">
      <c r="A172" s="66"/>
      <c r="B172" s="66"/>
      <c r="C172" s="66"/>
      <c r="D172" s="66"/>
      <c r="E172" s="66"/>
      <c r="F172" s="66"/>
      <c r="G172" s="66">
        <v>9995</v>
      </c>
      <c r="H172" s="66">
        <v>2</v>
      </c>
      <c r="I172" s="66"/>
      <c r="J172" s="66">
        <v>3</v>
      </c>
      <c r="K172" s="66">
        <v>7</v>
      </c>
      <c r="L172" s="66">
        <v>2</v>
      </c>
      <c r="M172" s="64">
        <v>6</v>
      </c>
      <c r="N172" s="137">
        <v>1435</v>
      </c>
      <c r="O172" s="137">
        <v>1435</v>
      </c>
      <c r="P172" s="43"/>
      <c r="Q172" s="43"/>
      <c r="R172" s="43"/>
    </row>
    <row r="173" spans="1:18" ht="23.25">
      <c r="A173" s="66"/>
      <c r="B173" s="66"/>
      <c r="C173" s="66"/>
      <c r="D173" s="66"/>
      <c r="E173" s="66"/>
      <c r="F173" s="66"/>
      <c r="G173" s="66"/>
      <c r="H173" s="67">
        <v>2</v>
      </c>
      <c r="I173" s="67"/>
      <c r="J173" s="67">
        <v>3</v>
      </c>
      <c r="K173" s="67">
        <v>9</v>
      </c>
      <c r="L173" s="67"/>
      <c r="M173" s="70"/>
      <c r="N173" s="139">
        <f>N174+N175+N176+N177+N178+N180+N179+N181+N182</f>
        <v>56025</v>
      </c>
      <c r="O173" s="139">
        <f>O174+O175+O176+O177+O178+O180+O179+O181+O182</f>
        <v>41965</v>
      </c>
      <c r="P173" s="43"/>
      <c r="Q173" s="43"/>
      <c r="R173" s="43"/>
    </row>
    <row r="174" spans="1:18" ht="23.25">
      <c r="A174" s="66"/>
      <c r="B174" s="66"/>
      <c r="C174" s="66"/>
      <c r="D174" s="66"/>
      <c r="E174" s="66"/>
      <c r="F174" s="66"/>
      <c r="G174" s="66">
        <v>9995</v>
      </c>
      <c r="H174" s="66">
        <v>2</v>
      </c>
      <c r="I174" s="66"/>
      <c r="J174" s="66">
        <v>3</v>
      </c>
      <c r="K174" s="66">
        <v>9</v>
      </c>
      <c r="L174" s="66">
        <v>1</v>
      </c>
      <c r="M174" s="64">
        <v>1</v>
      </c>
      <c r="N174" s="77">
        <v>1630</v>
      </c>
      <c r="O174" s="68">
        <v>1630</v>
      </c>
      <c r="P174" s="43"/>
      <c r="Q174" s="43"/>
      <c r="R174" s="43"/>
    </row>
    <row r="175" spans="1:18" ht="23.25">
      <c r="A175" s="66"/>
      <c r="B175" s="78"/>
      <c r="C175" s="78"/>
      <c r="D175" s="66"/>
      <c r="E175" s="78"/>
      <c r="F175" s="78"/>
      <c r="G175" s="66"/>
      <c r="H175" s="66">
        <v>2</v>
      </c>
      <c r="I175" s="66"/>
      <c r="J175" s="66">
        <v>3</v>
      </c>
      <c r="K175" s="66">
        <v>9</v>
      </c>
      <c r="L175" s="66">
        <v>1</v>
      </c>
      <c r="M175" s="64">
        <v>1</v>
      </c>
      <c r="N175" s="77">
        <v>0</v>
      </c>
      <c r="O175" s="68">
        <v>0</v>
      </c>
      <c r="P175" s="43"/>
      <c r="Q175" s="43"/>
      <c r="R175" s="43"/>
    </row>
    <row r="176" spans="1:15" ht="23.25">
      <c r="A176" s="66"/>
      <c r="B176" s="78"/>
      <c r="C176" s="78"/>
      <c r="D176" s="66"/>
      <c r="E176" s="78"/>
      <c r="F176" s="78"/>
      <c r="G176" s="66">
        <v>9998</v>
      </c>
      <c r="H176" s="66">
        <v>2</v>
      </c>
      <c r="I176" s="66"/>
      <c r="J176" s="66">
        <v>3</v>
      </c>
      <c r="K176" s="66">
        <v>9</v>
      </c>
      <c r="L176" s="66">
        <v>2</v>
      </c>
      <c r="M176" s="64">
        <v>1</v>
      </c>
      <c r="N176" s="77">
        <v>22020</v>
      </c>
      <c r="O176" s="68">
        <v>9040</v>
      </c>
    </row>
    <row r="177" spans="1:15" ht="23.25">
      <c r="A177" s="66"/>
      <c r="B177" s="78"/>
      <c r="C177" s="78"/>
      <c r="D177" s="66"/>
      <c r="E177" s="78"/>
      <c r="F177" s="78"/>
      <c r="G177" s="66"/>
      <c r="H177" s="66">
        <v>2</v>
      </c>
      <c r="I177" s="66"/>
      <c r="J177" s="66">
        <v>3</v>
      </c>
      <c r="K177" s="66">
        <v>9</v>
      </c>
      <c r="L177" s="66">
        <v>3</v>
      </c>
      <c r="M177" s="64">
        <v>1</v>
      </c>
      <c r="N177" s="77">
        <v>0</v>
      </c>
      <c r="O177" s="68">
        <v>0</v>
      </c>
    </row>
    <row r="178" spans="1:15" ht="23.25">
      <c r="A178" s="66"/>
      <c r="B178" s="78"/>
      <c r="C178" s="78"/>
      <c r="D178" s="66"/>
      <c r="E178" s="78"/>
      <c r="F178" s="78"/>
      <c r="G178" s="66">
        <v>9995</v>
      </c>
      <c r="H178" s="66">
        <v>2</v>
      </c>
      <c r="I178" s="66"/>
      <c r="J178" s="66">
        <v>3</v>
      </c>
      <c r="K178" s="66">
        <v>9</v>
      </c>
      <c r="L178" s="66">
        <v>5</v>
      </c>
      <c r="M178" s="64">
        <v>1</v>
      </c>
      <c r="N178" s="77">
        <v>2165</v>
      </c>
      <c r="O178" s="68">
        <v>2165</v>
      </c>
    </row>
    <row r="179" spans="1:15" ht="23.25">
      <c r="A179" s="66"/>
      <c r="B179" s="78"/>
      <c r="C179" s="78"/>
      <c r="D179" s="66"/>
      <c r="E179" s="78"/>
      <c r="F179" s="78"/>
      <c r="G179" s="66">
        <v>9995</v>
      </c>
      <c r="H179" s="66">
        <v>2</v>
      </c>
      <c r="I179" s="66"/>
      <c r="J179" s="66">
        <v>3</v>
      </c>
      <c r="K179" s="66">
        <v>9</v>
      </c>
      <c r="L179" s="66">
        <v>6</v>
      </c>
      <c r="M179" s="64">
        <v>1</v>
      </c>
      <c r="N179" s="77">
        <v>21600</v>
      </c>
      <c r="O179" s="68">
        <v>20520</v>
      </c>
    </row>
    <row r="180" spans="1:15" ht="23.25">
      <c r="A180" s="66"/>
      <c r="B180" s="78"/>
      <c r="C180" s="78"/>
      <c r="D180" s="66"/>
      <c r="E180" s="78"/>
      <c r="F180" s="78"/>
      <c r="G180" s="66">
        <v>100</v>
      </c>
      <c r="H180" s="66">
        <v>2</v>
      </c>
      <c r="I180" s="66"/>
      <c r="J180" s="66">
        <v>3</v>
      </c>
      <c r="K180" s="66">
        <v>9</v>
      </c>
      <c r="L180" s="66">
        <v>7</v>
      </c>
      <c r="M180" s="64">
        <v>1</v>
      </c>
      <c r="N180" s="77">
        <v>135</v>
      </c>
      <c r="O180" s="68">
        <v>135</v>
      </c>
    </row>
    <row r="181" spans="1:15" ht="23.25">
      <c r="A181" s="66"/>
      <c r="B181" s="78"/>
      <c r="C181" s="78"/>
      <c r="D181" s="66"/>
      <c r="E181" s="78"/>
      <c r="F181" s="78"/>
      <c r="G181" s="78">
        <v>100</v>
      </c>
      <c r="H181" s="66">
        <v>2</v>
      </c>
      <c r="I181" s="66"/>
      <c r="J181" s="66">
        <v>3</v>
      </c>
      <c r="K181" s="66">
        <v>9</v>
      </c>
      <c r="L181" s="66">
        <v>8</v>
      </c>
      <c r="M181" s="64">
        <v>1</v>
      </c>
      <c r="N181" s="77">
        <v>8475</v>
      </c>
      <c r="O181" s="68">
        <v>8475</v>
      </c>
    </row>
    <row r="182" spans="1:15" ht="23.25">
      <c r="A182" s="66"/>
      <c r="B182" s="78"/>
      <c r="C182" s="78"/>
      <c r="D182" s="66"/>
      <c r="E182" s="78"/>
      <c r="F182" s="78"/>
      <c r="G182" s="78"/>
      <c r="H182" s="66">
        <v>2</v>
      </c>
      <c r="I182" s="66"/>
      <c r="J182" s="66">
        <v>3</v>
      </c>
      <c r="K182" s="66">
        <v>9</v>
      </c>
      <c r="L182" s="66">
        <v>9</v>
      </c>
      <c r="M182" s="64">
        <v>1</v>
      </c>
      <c r="N182" s="77">
        <v>0</v>
      </c>
      <c r="O182" s="68"/>
    </row>
    <row r="183" spans="1:16" ht="23.25">
      <c r="A183" s="66"/>
      <c r="B183" s="78"/>
      <c r="C183" s="78"/>
      <c r="D183" s="66"/>
      <c r="E183" s="78"/>
      <c r="F183" s="78"/>
      <c r="G183" s="78"/>
      <c r="H183" s="67">
        <v>2</v>
      </c>
      <c r="I183" s="66"/>
      <c r="J183" s="67">
        <v>4</v>
      </c>
      <c r="K183" s="67"/>
      <c r="L183" s="67"/>
      <c r="M183" s="70"/>
      <c r="N183" s="138">
        <f>N185</f>
        <v>0</v>
      </c>
      <c r="O183" s="71">
        <f>O185</f>
        <v>0</v>
      </c>
      <c r="P183" s="51">
        <f>P185</f>
        <v>0</v>
      </c>
    </row>
    <row r="184" spans="1:16" ht="23.25">
      <c r="A184" s="66"/>
      <c r="B184" s="78"/>
      <c r="C184" s="78"/>
      <c r="D184" s="66"/>
      <c r="E184" s="78"/>
      <c r="F184" s="78"/>
      <c r="G184" s="78"/>
      <c r="H184" s="67">
        <v>2</v>
      </c>
      <c r="I184" s="66"/>
      <c r="J184" s="67">
        <v>4</v>
      </c>
      <c r="K184" s="67">
        <v>2</v>
      </c>
      <c r="L184" s="67"/>
      <c r="M184" s="70"/>
      <c r="N184" s="138"/>
      <c r="O184" s="71"/>
      <c r="P184" s="114"/>
    </row>
    <row r="185" spans="1:15" ht="23.25">
      <c r="A185" s="66"/>
      <c r="B185" s="78"/>
      <c r="C185" s="78"/>
      <c r="D185" s="66"/>
      <c r="E185" s="78"/>
      <c r="F185" s="78"/>
      <c r="G185" s="78"/>
      <c r="H185" s="66">
        <v>2</v>
      </c>
      <c r="I185" s="66"/>
      <c r="J185" s="66">
        <v>4</v>
      </c>
      <c r="K185" s="66">
        <v>2</v>
      </c>
      <c r="L185" s="66">
        <v>2</v>
      </c>
      <c r="M185" s="64">
        <v>1</v>
      </c>
      <c r="N185" s="77">
        <v>0</v>
      </c>
      <c r="O185" s="140">
        <v>0</v>
      </c>
    </row>
    <row r="186" spans="1:15" ht="23.25">
      <c r="A186" s="66"/>
      <c r="B186" s="78"/>
      <c r="C186" s="78"/>
      <c r="D186" s="66"/>
      <c r="E186" s="78"/>
      <c r="F186" s="78"/>
      <c r="G186" s="78"/>
      <c r="H186" s="67">
        <v>2</v>
      </c>
      <c r="I186" s="67"/>
      <c r="J186" s="67">
        <v>6</v>
      </c>
      <c r="K186" s="67"/>
      <c r="L186" s="67"/>
      <c r="M186" s="70"/>
      <c r="N186" s="138">
        <f>N187+N188+N189+N190+N192+N194+N195+N191+N196</f>
        <v>182520</v>
      </c>
      <c r="O186" s="138">
        <f>O187+O188+O189+O190+O192+O194+O195+O191+O196</f>
        <v>173394</v>
      </c>
    </row>
    <row r="187" spans="1:22" ht="23.25">
      <c r="A187" s="66"/>
      <c r="B187" s="78"/>
      <c r="C187" s="78"/>
      <c r="D187" s="66"/>
      <c r="E187" s="78"/>
      <c r="F187" s="78"/>
      <c r="G187" s="78"/>
      <c r="H187" s="66">
        <v>2</v>
      </c>
      <c r="I187" s="66"/>
      <c r="J187" s="66">
        <v>6</v>
      </c>
      <c r="K187" s="66">
        <v>1</v>
      </c>
      <c r="L187" s="66">
        <v>1</v>
      </c>
      <c r="M187" s="64">
        <v>1</v>
      </c>
      <c r="N187" s="77">
        <v>0</v>
      </c>
      <c r="O187" s="68">
        <v>0</v>
      </c>
      <c r="V187" s="115" t="s">
        <v>38</v>
      </c>
    </row>
    <row r="188" spans="1:15" ht="23.25">
      <c r="A188" s="66"/>
      <c r="B188" s="78"/>
      <c r="C188" s="78"/>
      <c r="D188" s="66"/>
      <c r="E188" s="78"/>
      <c r="F188" s="78"/>
      <c r="G188" s="78"/>
      <c r="H188" s="66">
        <v>2</v>
      </c>
      <c r="I188" s="66"/>
      <c r="J188" s="66">
        <v>6</v>
      </c>
      <c r="K188" s="66">
        <v>1</v>
      </c>
      <c r="L188" s="66">
        <v>1</v>
      </c>
      <c r="M188" s="64">
        <v>1</v>
      </c>
      <c r="N188" s="77">
        <v>0</v>
      </c>
      <c r="O188" s="68">
        <v>0</v>
      </c>
    </row>
    <row r="189" spans="1:15" ht="23.25">
      <c r="A189" s="66"/>
      <c r="B189" s="78"/>
      <c r="C189" s="78"/>
      <c r="D189" s="66"/>
      <c r="E189" s="78"/>
      <c r="F189" s="78"/>
      <c r="G189" s="78">
        <v>9995</v>
      </c>
      <c r="H189" s="66">
        <v>2</v>
      </c>
      <c r="I189" s="66"/>
      <c r="J189" s="66">
        <v>6</v>
      </c>
      <c r="K189" s="66">
        <v>1</v>
      </c>
      <c r="L189" s="66">
        <v>2</v>
      </c>
      <c r="M189" s="64">
        <v>1</v>
      </c>
      <c r="N189" s="77">
        <v>0</v>
      </c>
      <c r="O189" s="77">
        <v>0</v>
      </c>
    </row>
    <row r="190" spans="1:15" ht="23.25">
      <c r="A190" s="66"/>
      <c r="B190" s="78"/>
      <c r="C190" s="78"/>
      <c r="D190" s="66"/>
      <c r="E190" s="78"/>
      <c r="F190" s="78"/>
      <c r="G190" s="78">
        <v>9995</v>
      </c>
      <c r="H190" s="66">
        <v>2</v>
      </c>
      <c r="I190" s="66"/>
      <c r="J190" s="66">
        <v>6</v>
      </c>
      <c r="K190" s="66">
        <v>1</v>
      </c>
      <c r="L190" s="66">
        <v>3</v>
      </c>
      <c r="M190" s="64">
        <v>1</v>
      </c>
      <c r="N190" s="77">
        <v>0</v>
      </c>
      <c r="O190" s="77">
        <v>0</v>
      </c>
    </row>
    <row r="191" spans="1:15" ht="23.25">
      <c r="A191" s="66"/>
      <c r="B191" s="78"/>
      <c r="C191" s="78"/>
      <c r="D191" s="66"/>
      <c r="E191" s="78"/>
      <c r="F191" s="78"/>
      <c r="G191" s="78">
        <v>9995</v>
      </c>
      <c r="H191" s="66">
        <v>2</v>
      </c>
      <c r="I191" s="66"/>
      <c r="J191" s="66">
        <v>6</v>
      </c>
      <c r="K191" s="66">
        <v>1</v>
      </c>
      <c r="L191" s="66">
        <v>4</v>
      </c>
      <c r="M191" s="64">
        <v>1</v>
      </c>
      <c r="N191" s="77">
        <v>0</v>
      </c>
      <c r="O191" s="77">
        <v>0</v>
      </c>
    </row>
    <row r="192" spans="1:15" ht="23.25">
      <c r="A192" s="66"/>
      <c r="B192" s="78"/>
      <c r="C192" s="78"/>
      <c r="D192" s="66"/>
      <c r="E192" s="78"/>
      <c r="F192" s="78"/>
      <c r="G192" s="78"/>
      <c r="H192" s="67">
        <v>2</v>
      </c>
      <c r="I192" s="67"/>
      <c r="J192" s="67">
        <v>6</v>
      </c>
      <c r="K192" s="67">
        <v>2</v>
      </c>
      <c r="L192" s="67"/>
      <c r="M192" s="70"/>
      <c r="N192" s="138">
        <f>N193</f>
        <v>0</v>
      </c>
      <c r="O192" s="138">
        <f>O193</f>
        <v>0</v>
      </c>
    </row>
    <row r="193" spans="1:15" ht="23.25">
      <c r="A193" s="66"/>
      <c r="B193" s="78"/>
      <c r="C193" s="78"/>
      <c r="D193" s="66"/>
      <c r="E193" s="78"/>
      <c r="F193" s="78"/>
      <c r="G193" s="78"/>
      <c r="H193" s="66">
        <v>2</v>
      </c>
      <c r="I193" s="66"/>
      <c r="J193" s="66">
        <v>6</v>
      </c>
      <c r="K193" s="66">
        <v>2</v>
      </c>
      <c r="L193" s="66">
        <v>1</v>
      </c>
      <c r="M193" s="64"/>
      <c r="N193" s="77">
        <v>0</v>
      </c>
      <c r="O193" s="68">
        <v>0</v>
      </c>
    </row>
    <row r="194" spans="1:15" ht="23.25">
      <c r="A194" s="66"/>
      <c r="B194" s="78"/>
      <c r="C194" s="78"/>
      <c r="D194" s="66"/>
      <c r="E194" s="78"/>
      <c r="F194" s="78"/>
      <c r="G194" s="78">
        <v>9998</v>
      </c>
      <c r="H194" s="66">
        <v>2</v>
      </c>
      <c r="I194" s="66"/>
      <c r="J194" s="66">
        <v>6</v>
      </c>
      <c r="K194" s="66">
        <v>3</v>
      </c>
      <c r="L194" s="66">
        <v>2</v>
      </c>
      <c r="M194" s="64"/>
      <c r="N194" s="77">
        <v>0</v>
      </c>
      <c r="O194" s="68">
        <v>0</v>
      </c>
    </row>
    <row r="195" spans="1:15" ht="23.25">
      <c r="A195" s="66"/>
      <c r="B195" s="78"/>
      <c r="C195" s="78"/>
      <c r="D195" s="66"/>
      <c r="E195" s="78"/>
      <c r="F195" s="78"/>
      <c r="G195" s="78"/>
      <c r="H195" s="66">
        <v>2</v>
      </c>
      <c r="I195" s="66"/>
      <c r="J195" s="66">
        <v>6</v>
      </c>
      <c r="K195" s="66">
        <v>5</v>
      </c>
      <c r="L195" s="66">
        <v>1</v>
      </c>
      <c r="M195" s="64">
        <v>1</v>
      </c>
      <c r="N195" s="77">
        <v>182520</v>
      </c>
      <c r="O195" s="68">
        <v>173394</v>
      </c>
    </row>
    <row r="196" spans="1:15" ht="23.25">
      <c r="A196" s="66"/>
      <c r="B196" s="78"/>
      <c r="C196" s="78"/>
      <c r="D196" s="66"/>
      <c r="E196" s="78"/>
      <c r="F196" s="78"/>
      <c r="G196" s="78"/>
      <c r="H196" s="66">
        <v>2</v>
      </c>
      <c r="I196" s="66"/>
      <c r="J196" s="66">
        <v>7</v>
      </c>
      <c r="K196" s="66">
        <v>2</v>
      </c>
      <c r="L196" s="66">
        <v>6</v>
      </c>
      <c r="M196" s="64"/>
      <c r="N196" s="77">
        <v>0</v>
      </c>
      <c r="O196" s="68">
        <v>0</v>
      </c>
    </row>
    <row r="197" spans="1:15" ht="23.25">
      <c r="A197" s="66"/>
      <c r="B197" s="78"/>
      <c r="C197" s="78"/>
      <c r="D197" s="66"/>
      <c r="E197" s="78"/>
      <c r="F197" s="78"/>
      <c r="G197" s="78"/>
      <c r="H197" s="66"/>
      <c r="I197" s="66"/>
      <c r="J197" s="66"/>
      <c r="K197" s="66"/>
      <c r="L197" s="66"/>
      <c r="M197" s="64"/>
      <c r="N197" s="77"/>
      <c r="O197" s="68"/>
    </row>
    <row r="198" spans="1:15" ht="24" thickBot="1">
      <c r="A198" s="75"/>
      <c r="B198" s="141"/>
      <c r="C198" s="141"/>
      <c r="D198" s="75"/>
      <c r="E198" s="141"/>
      <c r="F198" s="141"/>
      <c r="G198" s="141"/>
      <c r="H198" s="205" t="s">
        <v>33</v>
      </c>
      <c r="I198" s="205"/>
      <c r="J198" s="205"/>
      <c r="K198" s="205"/>
      <c r="L198" s="205"/>
      <c r="M198" s="75"/>
      <c r="N198" s="76">
        <f>N16+N39+N116+N183+N186</f>
        <v>7286008</v>
      </c>
      <c r="O198" s="76">
        <f>O16+O39+O116+O183+O186</f>
        <v>6932270</v>
      </c>
    </row>
    <row r="199" spans="1:15" ht="16.5" thickTop="1">
      <c r="A199" s="105"/>
      <c r="B199" s="105"/>
      <c r="C199" s="105"/>
      <c r="D199" s="105"/>
      <c r="E199" s="105"/>
      <c r="F199" s="105"/>
      <c r="G199" s="105"/>
      <c r="H199" s="160"/>
      <c r="I199" s="160"/>
      <c r="J199" s="160"/>
      <c r="K199" s="160"/>
      <c r="L199" s="160"/>
      <c r="M199" s="105"/>
      <c r="N199" s="105"/>
      <c r="O199" s="105"/>
    </row>
    <row r="200" spans="1:15" ht="1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1:15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 ht="1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1:15" ht="1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1:15" ht="1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1:15" ht="1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1:15" ht="25.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pans="1:15" ht="25.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pans="1:15" ht="25.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1:15" ht="25.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</row>
  </sheetData>
  <mergeCells count="17">
    <mergeCell ref="A113:L113"/>
    <mergeCell ref="M113:O113"/>
    <mergeCell ref="A114:I114"/>
    <mergeCell ref="J114:L114"/>
    <mergeCell ref="H198:L198"/>
    <mergeCell ref="N107:O107"/>
    <mergeCell ref="A1:O1"/>
    <mergeCell ref="A3:O3"/>
    <mergeCell ref="N4:O4"/>
    <mergeCell ref="N7:O7"/>
    <mergeCell ref="A13:L13"/>
    <mergeCell ref="M13:O13"/>
    <mergeCell ref="A14:I14"/>
    <mergeCell ref="J14:L14"/>
    <mergeCell ref="H88:L88"/>
    <mergeCell ref="A103:O103"/>
    <mergeCell ref="N104:O10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dcterms:created xsi:type="dcterms:W3CDTF">2003-03-10T11:36:21Z</dcterms:created>
  <dcterms:modified xsi:type="dcterms:W3CDTF">2017-02-24T13:48:57Z</dcterms:modified>
  <cp:category/>
  <cp:version/>
  <cp:contentType/>
  <cp:contentStatus/>
</cp:coreProperties>
</file>