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0115" windowHeight="8010"/>
  </bookViews>
  <sheets>
    <sheet name="Anexo B2 2021" sheetId="1" r:id="rId1"/>
  </sheets>
  <externalReferences>
    <externalReference r:id="rId2"/>
    <externalReference r:id="rId3"/>
  </externalReferences>
  <definedNames>
    <definedName name="_xlnm.Print_Area" localSheetId="0">'Anexo B2 2021'!$A$1:$J$53</definedName>
  </definedNames>
  <calcPr calcId="145621"/>
</workbook>
</file>

<file path=xl/calcChain.xml><?xml version="1.0" encoding="utf-8"?>
<calcChain xmlns="http://schemas.openxmlformats.org/spreadsheetml/2006/main">
  <c r="J31" i="1" l="1"/>
  <c r="I31" i="1"/>
  <c r="J30" i="1"/>
  <c r="I30" i="1"/>
  <c r="J29" i="1"/>
  <c r="I29" i="1"/>
  <c r="I25" i="1"/>
  <c r="C16" i="1"/>
  <c r="B14" i="1"/>
  <c r="B15" i="1"/>
  <c r="C14" i="1" l="1"/>
  <c r="C15" i="1"/>
</calcChain>
</file>

<file path=xl/sharedStrings.xml><?xml version="1.0" encoding="utf-8"?>
<sst xmlns="http://schemas.openxmlformats.org/spreadsheetml/2006/main" count="91" uniqueCount="80">
  <si>
    <t>Código</t>
  </si>
  <si>
    <t>Documento Relacionado</t>
  </si>
  <si>
    <t>Fecha Versión</t>
  </si>
  <si>
    <t>Versión</t>
  </si>
  <si>
    <t>DEC-FOR013</t>
  </si>
  <si>
    <t>I -Información Institucional</t>
  </si>
  <si>
    <t>I.I - Completar los datos requeridos sobre la institución</t>
  </si>
  <si>
    <t>Capítulo</t>
  </si>
  <si>
    <t>5132 INSTITUTO DOMINICANO DE INVESTIGACIONES AGROPECUARIAS Y FORESTALES</t>
  </si>
  <si>
    <t>Subcapítulo</t>
  </si>
  <si>
    <t>5132.01 INSTITUTO DOMINICANO DE INVESTIGACIONES AGROPECUARIAS Y FORESTALES</t>
  </si>
  <si>
    <t>Unidad Ejecutora</t>
  </si>
  <si>
    <t>5132.01.0001 - INSTITUTO DOMINICANO DE INVESTIGACIONES AGROPECUARIAS Y FORESTALES</t>
  </si>
  <si>
    <t>Misión</t>
  </si>
  <si>
    <t xml:space="preserve"> “Poner al servicio de la agricultura dominicana soluciones tecnológicas que mejoren la competitividad de los sistemas productivos, garanticen la inocuidad de los alimentos, aseguren la sostenibilidad y contribuyan a reducir la pobreza rural”</t>
  </si>
  <si>
    <t>Visión</t>
  </si>
  <si>
    <t>“Ser una institución reconocida por la calidad de sus aportes a la competitividad de los agronegocios dominicanos, la seguridad alimentaria y al manejo sostenible de los recursos naturales”</t>
  </si>
  <si>
    <t>II. Contribución a la Estrategia Nacional de Desarrollo</t>
  </si>
  <si>
    <t>Eje estratégico:</t>
  </si>
  <si>
    <t>Objetivo general:</t>
  </si>
  <si>
    <t>Objetivo(s) específico(s):</t>
  </si>
  <si>
    <t>3.5.3</t>
  </si>
  <si>
    <t>III. Información del Programa</t>
  </si>
  <si>
    <t>Nombre:</t>
  </si>
  <si>
    <t xml:space="preserve">11-Investigación para el desarrollo agropecuario y forestal </t>
  </si>
  <si>
    <t>Descripción:</t>
  </si>
  <si>
    <t>Consiste en contribuir a la generación de riquezas y a la seguridad alimentaria, mediante innovaciones tecnológicas que propicien la competitividad de los sistemas agroempresariales, la sostenibilidad de los recursos naturales y la equidad.</t>
  </si>
  <si>
    <r>
      <t>Beneficiarios:</t>
    </r>
    <r>
      <rPr>
        <sz val="12"/>
        <color rgb="FF000000"/>
        <rFont val="Century Gothic"/>
        <family val="2"/>
      </rPr>
      <t xml:space="preserve"> </t>
    </r>
  </si>
  <si>
    <t xml:space="preserve">Los beneficiarios del programa son todos los productores líderes de los diferentes rubros agropecuarios, técnicos de las diferentes instituciones agropecuarias y sector privado.   </t>
  </si>
  <si>
    <t>Resultado Asociado:</t>
  </si>
  <si>
    <t>Este programa contribuye a las necesidades tecnológicas locales, poniendo en manos de los productores agropecuarios y forestales del país, tecnologías agropecuarias apropiadas que les permitan mejorar sus niveles actuales de productividad y calidad, reducir los costos unitarios de producción, agregando valor a sus productos y en tal sentido mejorar sus niveles de ingresos y su nivel de vida.</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</si>
  <si>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</si>
  <si>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</si>
  <si>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</si>
  <si>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</si>
  <si>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</si>
  <si>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</si>
  <si>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</si>
  <si>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trimestral</t>
  </si>
  <si>
    <t>Programación trimestral</t>
  </si>
  <si>
    <t>Ejecución Trimestral</t>
  </si>
  <si>
    <t>Avance</t>
  </si>
  <si>
    <t>Producto</t>
  </si>
  <si>
    <t>Indicador</t>
  </si>
  <si>
    <t>Física
(A)</t>
  </si>
  <si>
    <t>Financiera
(B)</t>
  </si>
  <si>
    <t>Física
(C)</t>
  </si>
  <si>
    <t>Financiera
(D)</t>
  </si>
  <si>
    <t>Física 
(E)</t>
  </si>
  <si>
    <t>Financiera 
 (F)</t>
  </si>
  <si>
    <t>Física 
(%)
 G=E/C</t>
  </si>
  <si>
    <t>Financiero 
(%) 
H=F/D</t>
  </si>
  <si>
    <t>Columna1</t>
  </si>
  <si>
    <t>Columna2</t>
  </si>
  <si>
    <t>5958-Tecnologías generadas para el manejo agropecuario</t>
  </si>
  <si>
    <t>Cantidad de tecnologías Generadas</t>
  </si>
  <si>
    <t>6036-Tecnologías validadas a escala comercial</t>
  </si>
  <si>
    <t>Cantidad de tecnologías validadas</t>
  </si>
  <si>
    <t>6045-Técnicos y productores agropecuarios acceden a servicios y a tecnologías generadas o validadas por el IDIAF</t>
  </si>
  <si>
    <t>Cantidad de técnicos y productores beneficiados</t>
  </si>
  <si>
    <t>V. Análisis de los Logros y Desviaciones</t>
  </si>
  <si>
    <t>V.I - Información de Logros y Desviaciones por Producto</t>
  </si>
  <si>
    <t xml:space="preserve">Producto: </t>
  </si>
  <si>
    <t xml:space="preserve">Descripción del producto: </t>
  </si>
  <si>
    <t>Este producto consiste en el desarrollo de tecnologías y generación de informaciones básicas para mejorar los procesos productivos de cultivos y pecuarios. Estos procesos incluyen: mejoramiento y conservación de recursos genéticos, manejo de la nutrición, control de plagas y enfermedades, control de malezas, manejo de pastos y forrajes, manejo de cosecha y poscosecha, etc.</t>
  </si>
  <si>
    <t>Logros alcanzados:</t>
  </si>
  <si>
    <t xml:space="preserve">Se lograron 7 tecnologías o conocimientos en recursos genéticos de mango, identificación de dos cultivares de tomate con alta productividad (cacique F1 y tablo 1) para la producción en invernadero, se liberaron dos variedades (catidiaf 21 y caribe) de café con resistencia a la roya y mantenimiento del banco de germoplasma del jardín clonal de cacao en la estación experimental de Mata Larga. </t>
  </si>
  <si>
    <t>Causas y justificación del desvío:</t>
  </si>
  <si>
    <t>La diferencia entre las metas programadas y ejecutadas es de un 22.22% por la razón de que no se pudo completar  dos (2) tecnologías las instalaciones de campo que debían realizarse en este periodo por condiciones climáticas. Se ejecuto mas del 100% programado debido a las alzas de los costos de insumos químicos y agrícolas.</t>
  </si>
  <si>
    <t>Se refiere a la siembra, cultivo, cosecha y comercialización de diferentes rubros agrícolas (Plátano, banano, yuca, tomate, ají, otros.) para la generación de recursos económicos, al tiempo que se prueban a nivel comercial las tecnologías generadas o adaptadas para esos cultivos. Además, se validan tecnologías para la producción pecuaria.</t>
  </si>
  <si>
    <t>Se lograron 12 validaciones a escala comercial en producción de semillas de calidad de guandul en las variedades (Idiaf navideño y arroyo loro Idiaf), validaciones de tecnologías en ajo y papa en la estación de Constanza, producción en los sistemas pecuarios de bovinos, ovinos caprinos, cerdos, conejos y especies acuáticas como las tilapias.</t>
  </si>
  <si>
    <t>La diferencia entre las metas programadas y las ejecutadas es de un 14.29% debido a que no se pudieron completar una de las producciones de semillas y una multiplicación de limón persa por un pequeño retraso de los insumos agrícolas que serán completados en el próximo año. La diferencia entre los recursos programados y los ejecutados se debe a que no fueron aprobados la adquisición de vehículos necesarios para el monitoreo de las parcelas demostrativas y también inconvenientes con el proceso de unas obras de invernaderos que no se pudo completar.</t>
  </si>
  <si>
    <t>Este producto consiste en la transferencia de las tecnologías generadas o validadas por el IDIAF a los productores agropecuarios; por diferentes medios, dichas tecnologías; además, incluye la prestación de servicios de laboratorios de suelo y protección vegetal y la producción y distribución de material de siembra de calidad.</t>
  </si>
  <si>
    <t>Se lograron beneficiar 363 técnicos y productores en los servicios de análisis de suelos, aguas, residuos de pesticidas, y diagnósticos de plagas y enfermedades.</t>
  </si>
  <si>
    <t>La diferencia entre las metas programadas y las ejecutadas es de un 52.55% debido a que tuvimos inconvenientes con las compras de insumos químicos específicamente con la recepción a tiempo de los mismos, también dos equipos con fallas primero la absorción atómica con falla en la lectura de los análisis de suelos y el cromatógrafo liquido el cual no pudo leer mas de 150 moléculas necesarias para dar resultados a nuestros beneficiarios. La diferencia de los recursos programados con lo ejecutado fue de un 9.84% mayor, ya que muchos de los reactivos reflejaban un incremento en su costo era constante y en otros casos algunos de dichos insumos se retrasaban para llegar al país.</t>
  </si>
  <si>
    <r>
      <t xml:space="preserve">VI. </t>
    </r>
    <r>
      <rPr>
        <b/>
        <sz val="11"/>
        <color theme="0"/>
        <rFont val="Century Gothic"/>
        <family val="2"/>
      </rPr>
      <t>Oportunidades de Mejora</t>
    </r>
  </si>
  <si>
    <t xml:space="preserve">VI. I - De acuerdo a los eventos presentados durante la ejecución del producto, ¿Qué aspecto puede mejorarse? </t>
  </si>
  <si>
    <t>Considerar que a pesar de que en la programación figuran la ejecución de actividades en una u otra tecnología, todas se trabajan simultáneamente en el transcurso del año y su ejecución se apoya con la generación de fondos propios y fondos externos de investigación.  
En muchos casos, los recursos asignados corresponden a partidas específicas lo que no permite realizar actividades imprevistas que pueden surgir en el manejo de las plantas y animales, por lo que sería necesario disponer de recursos internos propios que permitan pequeñas pero puntuales actividades de investigación, en cada una de las unidades productivas. También es necesario considerar que hay nuevas tecnologías, metodologías o analíticas que escapan de nuestro control y requieren un enfoque de modernización en la institución, para apoyar la generación o validación de tecnologías acordes a los tiempos actuales.</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</si>
  <si>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</si>
  <si>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Informe de Evaluación trimestral Octubre - Diciembre de las Metas Físicas-Financieras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</si>
</sst>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dd/mm/yyyy;@"/>
    <numFmt numFmtId="165" formatCode="[$-10409]#,##0;\-#,##0"/>
    <numFmt numFmtId="166" formatCode="[$-10409]#,##0.00;\-#,##0.00"/>
    <numFmt numFmtId="167" formatCode="[$-10409]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i/>
      <sz val="11"/>
      <color theme="1"/>
      <name val="Calibri"/>
      <family val="2"/>
      <scheme val="minor"/>
    </font>
    <font>
      <sz val="11"/>
      <name val="Calibri"/>
      <family val="2"/>
    </font>
    <font>
      <sz val="10"/>
      <color theme="1"/>
      <name val="Calibri"/>
      <family val="2"/>
      <scheme val="minor"/>
    </font>
    <font>
      <sz val="8"/>
      <color theme="1"/>
      <name val="Calibri"/>
      <family val="2"/>
      <scheme val="minor"/>
    </font>
    <font>
      <sz val="12"/>
      <color rgb="FF000000"/>
      <name val="Century Gothic"/>
      <family val="2"/>
    </font>
    <font>
      <sz val="11"/>
      <color rgb="FFFF0000"/>
      <name val="Calibri"/>
      <family val="2"/>
    </font>
    <font>
      <b/>
      <sz val="11"/>
      <name val="Calibri"/>
      <family val="2"/>
    </font>
    <font>
      <b/>
      <sz val="11"/>
      <color rgb="FF000000"/>
      <name val="Calibri"/>
      <family val="2"/>
    </font>
    <font>
      <b/>
      <sz val="10"/>
      <color rgb="FF000000"/>
      <name val="Calibri"/>
      <family val="2"/>
    </font>
    <font>
      <sz val="9"/>
      <name val="Calibri"/>
      <family val="2"/>
    </font>
    <font>
      <i/>
      <sz val="11"/>
      <name val="Calibri"/>
      <family val="2"/>
      <scheme val="minor"/>
    </font>
    <font>
      <b/>
      <sz val="11"/>
      <color theme="0"/>
      <name val="Century Gothic"/>
      <family val="2"/>
    </font>
    <font>
      <sz val="10"/>
      <name val="Calibri"/>
      <family val="2"/>
    </font>
    <font>
      <b/>
      <sz val="10"/>
      <name val="Calibri"/>
      <family val="2"/>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6">
    <xf numFmtId="0" fontId="0" fillId="0" borderId="0" xfId="0"/>
    <xf numFmtId="0" fontId="3" fillId="2" borderId="1" xfId="0" applyFont="1" applyFill="1" applyBorder="1" applyAlignment="1">
      <alignment vertical="top" wrapText="1"/>
    </xf>
    <xf numFmtId="0" fontId="0" fillId="0" borderId="0" xfId="0" applyProtection="1">
      <protection locked="0"/>
    </xf>
    <xf numFmtId="0" fontId="3" fillId="2" borderId="5" xfId="0" applyFont="1" applyFill="1" applyBorder="1" applyAlignment="1">
      <alignment vertical="top"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2" borderId="9" xfId="0" applyFont="1" applyFill="1" applyBorder="1" applyAlignment="1">
      <alignment vertical="top" wrapText="1"/>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9" fillId="0" borderId="17" xfId="0" applyFont="1" applyBorder="1" applyAlignment="1">
      <alignment vertical="center"/>
    </xf>
    <xf numFmtId="0" fontId="2" fillId="0" borderId="17" xfId="0" applyFont="1" applyBorder="1"/>
    <xf numFmtId="0" fontId="12" fillId="0" borderId="0" xfId="0" applyFont="1" applyProtection="1">
      <protection locked="0"/>
    </xf>
    <xf numFmtId="0" fontId="13" fillId="7" borderId="19" xfId="0" applyFont="1" applyFill="1" applyBorder="1" applyAlignment="1">
      <alignment horizontal="center" vertical="center" wrapText="1"/>
    </xf>
    <xf numFmtId="0" fontId="13" fillId="7" borderId="19" xfId="0" applyFont="1" applyFill="1" applyBorder="1" applyAlignment="1">
      <alignment horizontal="center" vertical="center"/>
    </xf>
    <xf numFmtId="0" fontId="13"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0" borderId="0" xfId="0" applyFont="1" applyProtection="1">
      <protection locked="0"/>
    </xf>
    <xf numFmtId="0" fontId="0" fillId="0" borderId="17" xfId="0" applyBorder="1"/>
    <xf numFmtId="0" fontId="19" fillId="9" borderId="31" xfId="0" applyFont="1" applyFill="1" applyBorder="1" applyAlignment="1">
      <alignment horizontal="center" vertical="center" wrapText="1" readingOrder="1"/>
    </xf>
    <xf numFmtId="0" fontId="19" fillId="9" borderId="32" xfId="0" applyFont="1" applyFill="1" applyBorder="1" applyAlignment="1">
      <alignment horizontal="center" vertical="center" wrapText="1" readingOrder="1"/>
    </xf>
    <xf numFmtId="0" fontId="19" fillId="9" borderId="33" xfId="0" applyFont="1" applyFill="1" applyBorder="1" applyAlignment="1">
      <alignment horizontal="center" vertical="center" wrapText="1" readingOrder="1"/>
    </xf>
    <xf numFmtId="0" fontId="19" fillId="9" borderId="32" xfId="0" applyNumberFormat="1" applyFont="1" applyFill="1" applyBorder="1" applyAlignment="1" applyProtection="1">
      <alignment horizontal="center" vertical="center" wrapText="1" readingOrder="1"/>
    </xf>
    <xf numFmtId="0" fontId="20" fillId="0" borderId="24" xfId="0" applyFont="1" applyFill="1" applyBorder="1" applyAlignment="1" applyProtection="1">
      <alignment vertical="top" wrapText="1"/>
      <protection locked="0"/>
    </xf>
    <xf numFmtId="0" fontId="20" fillId="0" borderId="29" xfId="0" applyFont="1" applyFill="1" applyBorder="1" applyAlignment="1" applyProtection="1">
      <alignment vertical="top" wrapText="1"/>
      <protection locked="0"/>
    </xf>
    <xf numFmtId="165" fontId="20" fillId="0" borderId="29" xfId="0" applyNumberFormat="1" applyFont="1" applyFill="1" applyBorder="1" applyAlignment="1" applyProtection="1">
      <alignment horizontal="center" vertical="center" wrapText="1" readingOrder="1"/>
      <protection locked="0"/>
    </xf>
    <xf numFmtId="166" fontId="20" fillId="0" borderId="29" xfId="0" applyNumberFormat="1" applyFont="1" applyFill="1" applyBorder="1" applyAlignment="1" applyProtection="1">
      <alignment horizontal="center" vertical="center" wrapText="1" readingOrder="1"/>
      <protection locked="0"/>
    </xf>
    <xf numFmtId="165" fontId="20" fillId="0" borderId="29" xfId="0" applyNumberFormat="1" applyFont="1" applyFill="1" applyBorder="1" applyAlignment="1" applyProtection="1">
      <alignment horizontal="center" vertical="center" wrapText="1"/>
      <protection locked="0"/>
    </xf>
    <xf numFmtId="10" fontId="20" fillId="8" borderId="29" xfId="2" applyNumberFormat="1" applyFont="1" applyFill="1" applyBorder="1" applyAlignment="1" applyProtection="1">
      <alignment horizontal="center" vertical="center" wrapText="1" readingOrder="1"/>
    </xf>
    <xf numFmtId="167" fontId="20" fillId="8" borderId="25" xfId="0" applyNumberFormat="1" applyFont="1" applyFill="1" applyBorder="1" applyAlignment="1" applyProtection="1">
      <alignment horizontal="center" vertical="center" wrapText="1" readingOrder="1"/>
    </xf>
    <xf numFmtId="0" fontId="20" fillId="0" borderId="0" xfId="0" applyNumberFormat="1" applyFont="1" applyFill="1" applyAlignment="1" applyProtection="1">
      <alignment horizontal="center" vertical="center" wrapText="1" readingOrder="1"/>
      <protection locked="0"/>
    </xf>
    <xf numFmtId="0" fontId="20" fillId="0" borderId="24" xfId="0" applyNumberFormat="1" applyFont="1" applyFill="1" applyBorder="1" applyAlignment="1" applyProtection="1">
      <alignment vertical="top" wrapText="1"/>
      <protection locked="0"/>
    </xf>
    <xf numFmtId="0" fontId="20" fillId="0" borderId="29" xfId="0" applyNumberFormat="1" applyFont="1" applyFill="1" applyBorder="1" applyAlignment="1" applyProtection="1">
      <alignment vertical="top" wrapText="1"/>
      <protection locked="0"/>
    </xf>
    <xf numFmtId="165" fontId="20" fillId="0" borderId="29" xfId="0" applyNumberFormat="1" applyFont="1" applyBorder="1" applyAlignment="1" applyProtection="1">
      <alignment horizontal="center" vertical="center" wrapText="1" readingOrder="1"/>
      <protection locked="0"/>
    </xf>
    <xf numFmtId="166" fontId="20" fillId="0" borderId="29" xfId="0" applyNumberFormat="1" applyFont="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7" fillId="5" borderId="17" xfId="0" applyFont="1" applyFill="1" applyBorder="1" applyAlignment="1">
      <alignment horizontal="left" vertical="center"/>
    </xf>
    <xf numFmtId="0" fontId="7" fillId="5" borderId="0" xfId="0" applyFont="1" applyFill="1" applyAlignment="1">
      <alignment horizontal="left" vertical="center"/>
    </xf>
    <xf numFmtId="0" fontId="7" fillId="5" borderId="18" xfId="0" applyFont="1" applyFill="1" applyBorder="1" applyAlignment="1">
      <alignment horizontal="left" vertical="center"/>
    </xf>
    <xf numFmtId="0" fontId="8" fillId="6" borderId="17"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18" xfId="0" applyFont="1" applyFill="1" applyBorder="1" applyAlignment="1">
      <alignment horizontal="left" vertical="center" wrapText="1"/>
    </xf>
    <xf numFmtId="0" fontId="11" fillId="0" borderId="34" xfId="0" applyFont="1" applyBorder="1" applyAlignment="1" applyProtection="1">
      <alignment horizontal="left" vertical="center" wrapText="1"/>
      <protection locked="0"/>
    </xf>
    <xf numFmtId="0" fontId="11" fillId="0" borderId="35"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23" fillId="0" borderId="0" xfId="0" applyFont="1" applyAlignment="1">
      <alignment horizontal="left" vertical="center" wrapText="1"/>
    </xf>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8" fillId="6" borderId="17" xfId="0" applyFont="1" applyFill="1" applyBorder="1" applyAlignment="1">
      <alignment horizontal="left" vertical="center"/>
    </xf>
    <xf numFmtId="0" fontId="8" fillId="6" borderId="0" xfId="0" applyFont="1" applyFill="1" applyAlignment="1">
      <alignment horizontal="left" vertical="center"/>
    </xf>
    <xf numFmtId="0" fontId="8" fillId="6" borderId="18" xfId="0" applyFont="1" applyFill="1" applyBorder="1" applyAlignment="1">
      <alignment horizontal="left" vertical="center"/>
    </xf>
    <xf numFmtId="0" fontId="17" fillId="9" borderId="29" xfId="0" applyFont="1" applyFill="1" applyBorder="1" applyAlignment="1">
      <alignment horizontal="center" vertical="center" wrapText="1" readingOrder="1"/>
    </xf>
    <xf numFmtId="0" fontId="12" fillId="7" borderId="29" xfId="0" applyFont="1" applyFill="1" applyBorder="1" applyAlignment="1">
      <alignment vertical="top" wrapText="1"/>
    </xf>
    <xf numFmtId="0" fontId="18" fillId="9" borderId="29" xfId="0" applyFont="1" applyFill="1" applyBorder="1" applyAlignment="1">
      <alignment horizontal="center" vertical="center" wrapText="1" readingOrder="1"/>
    </xf>
    <xf numFmtId="0" fontId="12" fillId="7" borderId="30" xfId="0" applyFont="1" applyFill="1" applyBorder="1" applyAlignment="1">
      <alignment vertical="top" wrapText="1"/>
    </xf>
    <xf numFmtId="0" fontId="17" fillId="7" borderId="23" xfId="0" applyFont="1" applyFill="1" applyBorder="1" applyAlignment="1">
      <alignment horizontal="center" vertical="center" wrapText="1" readingOrder="1"/>
    </xf>
    <xf numFmtId="0" fontId="17" fillId="7" borderId="24" xfId="0" applyFont="1" applyFill="1" applyBorder="1" applyAlignment="1">
      <alignment horizontal="center" vertical="center" wrapText="1" readingOrder="1"/>
    </xf>
    <xf numFmtId="0" fontId="17" fillId="7" borderId="25" xfId="0" applyFont="1" applyFill="1" applyBorder="1" applyAlignment="1">
      <alignment horizontal="center" vertical="center" wrapText="1" readingOrder="1"/>
    </xf>
    <xf numFmtId="0" fontId="17" fillId="7" borderId="26" xfId="0" applyFont="1" applyFill="1" applyBorder="1" applyAlignment="1">
      <alignment horizontal="center" vertical="center" wrapText="1" readingOrder="1"/>
    </xf>
    <xf numFmtId="0" fontId="17" fillId="7" borderId="27" xfId="0" applyFont="1" applyFill="1" applyBorder="1" applyAlignment="1">
      <alignment horizontal="center" vertical="center" wrapText="1" readingOrder="1"/>
    </xf>
    <xf numFmtId="39" fontId="12" fillId="0" borderId="28" xfId="1" applyNumberFormat="1" applyFont="1" applyFill="1" applyBorder="1" applyAlignment="1" applyProtection="1">
      <alignment horizontal="center" vertical="center" wrapText="1" readingOrder="1"/>
      <protection locked="0"/>
    </xf>
    <xf numFmtId="39" fontId="12" fillId="0" borderId="29" xfId="1" applyNumberFormat="1" applyFont="1" applyFill="1" applyBorder="1" applyAlignment="1" applyProtection="1">
      <alignment horizontal="center" vertical="center" wrapText="1" readingOrder="1"/>
      <protection locked="0"/>
    </xf>
    <xf numFmtId="39" fontId="12" fillId="0" borderId="25" xfId="1" applyNumberFormat="1" applyFont="1" applyFill="1" applyBorder="1" applyAlignment="1" applyProtection="1">
      <alignment horizontal="center" vertical="center" wrapText="1" readingOrder="1"/>
      <protection locked="0"/>
    </xf>
    <xf numFmtId="39" fontId="12" fillId="0" borderId="26" xfId="1" applyNumberFormat="1" applyFont="1" applyFill="1" applyBorder="1" applyAlignment="1" applyProtection="1">
      <alignment horizontal="center" vertical="center" wrapText="1" readingOrder="1"/>
      <protection locked="0"/>
    </xf>
    <xf numFmtId="39" fontId="12" fillId="0" borderId="24" xfId="1" applyNumberFormat="1" applyFont="1" applyFill="1" applyBorder="1" applyAlignment="1" applyProtection="1">
      <alignment horizontal="center" vertical="center" wrapText="1" readingOrder="1"/>
      <protection locked="0"/>
    </xf>
    <xf numFmtId="39" fontId="12" fillId="0" borderId="25" xfId="1" applyNumberFormat="1" applyFont="1" applyFill="1" applyBorder="1" applyAlignment="1" applyProtection="1">
      <alignment horizontal="center" vertical="center" readingOrder="1"/>
      <protection locked="0"/>
    </xf>
    <xf numFmtId="39" fontId="12" fillId="0" borderId="26" xfId="1" applyNumberFormat="1" applyFont="1" applyFill="1" applyBorder="1" applyAlignment="1" applyProtection="1">
      <alignment horizontal="center" vertical="center" readingOrder="1"/>
      <protection locked="0"/>
    </xf>
    <xf numFmtId="39" fontId="12" fillId="0" borderId="24" xfId="1" applyNumberFormat="1" applyFont="1" applyFill="1" applyBorder="1" applyAlignment="1" applyProtection="1">
      <alignment horizontal="center" vertical="center" readingOrder="1"/>
      <protection locked="0"/>
    </xf>
    <xf numFmtId="10" fontId="12" fillId="8" borderId="29" xfId="2" applyNumberFormat="1" applyFont="1" applyFill="1" applyBorder="1" applyAlignment="1" applyProtection="1">
      <alignment horizontal="center" vertical="center" wrapText="1" readingOrder="1"/>
    </xf>
    <xf numFmtId="10" fontId="12" fillId="8" borderId="30" xfId="2" applyNumberFormat="1" applyFont="1" applyFill="1" applyBorder="1" applyAlignment="1" applyProtection="1">
      <alignment horizontal="center" vertical="center" wrapText="1" readingOrder="1"/>
    </xf>
    <xf numFmtId="0" fontId="13" fillId="7" borderId="22" xfId="0" applyFont="1" applyFill="1" applyBorder="1" applyAlignment="1">
      <alignment horizontal="center" vertical="center" wrapText="1"/>
    </xf>
    <xf numFmtId="0" fontId="14" fillId="7" borderId="22" xfId="0" applyFont="1" applyFill="1" applyBorder="1" applyAlignment="1">
      <alignment horizontal="center" vertical="center" wrapText="1"/>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0"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cellXfs>
  <cellStyles count="3">
    <cellStyle name="Millares" xfId="1" builtinId="3"/>
    <cellStyle name="Normal" xfId="0" builtinId="0"/>
    <cellStyle name="Porcentaje" xfId="2" builtinId="5"/>
  </cellStyles>
  <dxfs count="17">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0</xdr:col>
      <xdr:colOff>1437247</xdr:colOff>
      <xdr:row>2</xdr:row>
      <xdr:rowOff>227906</xdr:rowOff>
    </xdr:to>
    <xdr:pic>
      <xdr:nvPicPr>
        <xdr:cNvPr id="2" name="Imagen 1"/>
        <xdr:cNvPicPr>
          <a:picLocks noChangeAspect="1"/>
        </xdr:cNvPicPr>
      </xdr:nvPicPr>
      <xdr:blipFill>
        <a:blip xmlns:r="http://schemas.openxmlformats.org/officeDocument/2006/relationships" r:embed="rId1"/>
        <a:stretch>
          <a:fillRect/>
        </a:stretch>
      </xdr:blipFill>
      <xdr:spPr>
        <a:xfrm>
          <a:off x="114300" y="0"/>
          <a:ext cx="1322947" cy="7803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semestral-de-Metas-Fisicas_28-marzo-2019%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dat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334" displayName="Tabla1334" ref="A28:L31" totalsRowShown="0" headerRowDxfId="16" dataDxfId="14" headerRowBorderDxfId="15" tableBorderDxfId="13" totalsRowBorderDxfId="12">
  <tableColumns count="12">
    <tableColumn id="1" name="Producto" dataDxfId="11"/>
    <tableColumn id="2" name="Indicador" dataDxfId="10"/>
    <tableColumn id="3" name="Física_x000a_(A)" dataDxfId="9"/>
    <tableColumn id="4" name="Financiera_x000a_(B)" dataDxfId="8"/>
    <tableColumn id="9" name="Física_x000a_(C)" dataDxfId="7"/>
    <tableColumn id="10" name="Financiera_x000a_(D)" dataDxfId="6"/>
    <tableColumn id="5" name="Física _x000a_(E)" dataDxfId="5"/>
    <tableColumn id="6" name="Financiera _x000a_ (F)" dataDxfId="4"/>
    <tableColumn id="7" name="Física _x000a_(%)_x000a_ G=E/C" dataDxfId="3" dataCellStyle="Porcentaje">
      <calculatedColumnFormula>Tabla1334[[#This Row],[Física 
(E)]]/Tabla1334[[#This Row],[Física
(C)]]</calculatedColumnFormula>
    </tableColumn>
    <tableColumn id="8" name="Financiero _x000a_(%) _x000a_H=F/D" dataDxfId="2">
      <calculatedColumnFormula>Tabla1334[[#This Row],[Financiera 
 (F)]]/Tabla1334[[#This Row],[Financiera
(D)]]</calculatedColumnFormula>
    </tableColumn>
    <tableColumn id="11" name="Columna1" dataDxfId="1"/>
    <tableColumn id="24" name="Columna2"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tabSelected="1" view="pageBreakPreview" zoomScaleNormal="120" zoomScaleSheetLayoutView="100" workbookViewId="0">
      <selection activeCell="B1" sqref="B1:J1"/>
    </sheetView>
  </sheetViews>
  <sheetFormatPr baseColWidth="10" defaultRowHeight="15" x14ac:dyDescent="0.25"/>
  <cols>
    <col min="1" max="1" width="23" style="11" customWidth="1"/>
    <col min="2" max="2" width="13.7109375" style="11" customWidth="1"/>
    <col min="3" max="10" width="12.7109375" style="11" customWidth="1"/>
    <col min="11" max="11" width="11.42578125" style="11"/>
  </cols>
  <sheetData>
    <row r="1" spans="1:11" ht="21.75" thickBot="1" x14ac:dyDescent="0.3">
      <c r="A1" s="1"/>
      <c r="B1" s="82" t="s">
        <v>79</v>
      </c>
      <c r="C1" s="83"/>
      <c r="D1" s="83"/>
      <c r="E1" s="83"/>
      <c r="F1" s="83"/>
      <c r="G1" s="83"/>
      <c r="H1" s="83"/>
      <c r="I1" s="83"/>
      <c r="J1" s="84"/>
      <c r="K1" s="2"/>
    </row>
    <row r="2" spans="1:11" ht="21.75" thickBot="1" x14ac:dyDescent="0.3">
      <c r="A2" s="3"/>
      <c r="B2" s="85" t="s">
        <v>0</v>
      </c>
      <c r="C2" s="86"/>
      <c r="D2" s="85" t="s">
        <v>1</v>
      </c>
      <c r="E2" s="87"/>
      <c r="F2" s="87"/>
      <c r="G2" s="86"/>
      <c r="H2" s="88"/>
      <c r="I2" s="4" t="s">
        <v>2</v>
      </c>
      <c r="J2" s="5" t="s">
        <v>3</v>
      </c>
      <c r="K2" s="2"/>
    </row>
    <row r="3" spans="1:11" ht="21.75" thickBot="1" x14ac:dyDescent="0.3">
      <c r="A3" s="6"/>
      <c r="B3" s="89" t="s">
        <v>4</v>
      </c>
      <c r="C3" s="90"/>
      <c r="D3" s="89"/>
      <c r="E3" s="90"/>
      <c r="F3" s="90"/>
      <c r="G3" s="90"/>
      <c r="H3" s="91"/>
      <c r="I3" s="7"/>
      <c r="J3" s="8"/>
      <c r="K3" s="2"/>
    </row>
    <row r="4" spans="1:11" x14ac:dyDescent="0.25">
      <c r="A4" s="92">
        <v>6</v>
      </c>
      <c r="B4" s="93"/>
      <c r="C4" s="93"/>
      <c r="D4" s="94"/>
      <c r="E4" s="94"/>
      <c r="F4" s="94"/>
      <c r="G4" s="94"/>
      <c r="H4" s="94"/>
      <c r="I4" s="93"/>
      <c r="J4" s="95"/>
      <c r="K4" s="2"/>
    </row>
    <row r="5" spans="1:11" ht="3" customHeight="1" x14ac:dyDescent="0.25">
      <c r="A5" s="76"/>
      <c r="B5" s="77"/>
      <c r="C5" s="77"/>
      <c r="D5" s="77"/>
      <c r="E5" s="77"/>
      <c r="F5" s="77"/>
      <c r="G5" s="77"/>
      <c r="H5" s="77"/>
      <c r="I5" s="77"/>
      <c r="J5" s="78"/>
      <c r="K5" s="2"/>
    </row>
    <row r="6" spans="1:11" ht="15.75" x14ac:dyDescent="0.25">
      <c r="A6" s="40" t="s">
        <v>5</v>
      </c>
      <c r="B6" s="41"/>
      <c r="C6" s="41"/>
      <c r="D6" s="41"/>
      <c r="E6" s="41"/>
      <c r="F6" s="41"/>
      <c r="G6" s="41"/>
      <c r="H6" s="41"/>
      <c r="I6" s="41"/>
      <c r="J6" s="42"/>
      <c r="K6" s="2"/>
    </row>
    <row r="7" spans="1:11" ht="15.75" x14ac:dyDescent="0.25">
      <c r="A7" s="52" t="s">
        <v>6</v>
      </c>
      <c r="B7" s="53"/>
      <c r="C7" s="53"/>
      <c r="D7" s="53"/>
      <c r="E7" s="53"/>
      <c r="F7" s="53"/>
      <c r="G7" s="53"/>
      <c r="H7" s="53"/>
      <c r="I7" s="53"/>
      <c r="J7" s="54"/>
      <c r="K7" s="2"/>
    </row>
    <row r="8" spans="1:11" x14ac:dyDescent="0.25">
      <c r="A8" s="9" t="s">
        <v>7</v>
      </c>
      <c r="B8" s="79" t="s">
        <v>8</v>
      </c>
      <c r="C8" s="80"/>
      <c r="D8" s="80"/>
      <c r="E8" s="80"/>
      <c r="F8" s="80"/>
      <c r="G8" s="80"/>
      <c r="H8" s="80"/>
      <c r="I8" s="80"/>
      <c r="J8" s="81"/>
      <c r="K8" s="2"/>
    </row>
    <row r="9" spans="1:11" ht="15" customHeight="1" x14ac:dyDescent="0.25">
      <c r="A9" s="10" t="s">
        <v>9</v>
      </c>
      <c r="B9" s="79" t="s">
        <v>10</v>
      </c>
      <c r="C9" s="80"/>
      <c r="D9" s="80"/>
      <c r="E9" s="80"/>
      <c r="F9" s="80"/>
      <c r="G9" s="80"/>
      <c r="H9" s="80"/>
      <c r="I9" s="80"/>
      <c r="J9" s="81"/>
      <c r="K9" s="2"/>
    </row>
    <row r="10" spans="1:11" x14ac:dyDescent="0.25">
      <c r="A10" s="10" t="s">
        <v>11</v>
      </c>
      <c r="B10" s="79" t="s">
        <v>12</v>
      </c>
      <c r="C10" s="80"/>
      <c r="D10" s="80"/>
      <c r="E10" s="80"/>
      <c r="F10" s="80"/>
      <c r="G10" s="80"/>
      <c r="H10" s="80"/>
      <c r="I10" s="80"/>
      <c r="J10" s="81"/>
      <c r="K10" s="2"/>
    </row>
    <row r="11" spans="1:11" ht="31.5" customHeight="1" x14ac:dyDescent="0.25">
      <c r="A11" s="9" t="s">
        <v>13</v>
      </c>
      <c r="B11" s="50" t="s">
        <v>14</v>
      </c>
      <c r="C11" s="50"/>
      <c r="D11" s="50"/>
      <c r="E11" s="50"/>
      <c r="F11" s="50"/>
      <c r="G11" s="50"/>
      <c r="H11" s="50"/>
      <c r="I11" s="50"/>
      <c r="J11" s="51"/>
    </row>
    <row r="12" spans="1:11" ht="27.75" customHeight="1" x14ac:dyDescent="0.25">
      <c r="A12" s="9" t="s">
        <v>15</v>
      </c>
      <c r="B12" s="50" t="s">
        <v>16</v>
      </c>
      <c r="C12" s="50"/>
      <c r="D12" s="50"/>
      <c r="E12" s="50"/>
      <c r="F12" s="50"/>
      <c r="G12" s="50"/>
      <c r="H12" s="50"/>
      <c r="I12" s="50"/>
      <c r="J12" s="51"/>
    </row>
    <row r="13" spans="1:11" ht="15.75" x14ac:dyDescent="0.25">
      <c r="A13" s="40" t="s">
        <v>17</v>
      </c>
      <c r="B13" s="41"/>
      <c r="C13" s="41"/>
      <c r="D13" s="41"/>
      <c r="E13" s="41"/>
      <c r="F13" s="41"/>
      <c r="G13" s="41"/>
      <c r="H13" s="41"/>
      <c r="I13" s="41"/>
      <c r="J13" s="42"/>
    </row>
    <row r="14" spans="1:11" ht="25.5" customHeight="1" x14ac:dyDescent="0.25">
      <c r="A14" s="9" t="s">
        <v>18</v>
      </c>
      <c r="B14" s="12" t="e">
        <f ca="1">_xlfn.NUMBERVALUE(LEFT($B$16,1))</f>
        <v>#NAME?</v>
      </c>
      <c r="C14" s="74" t="str">
        <f ca="1">IFERROR(VLOOKUP(B14,'[1]Validacion datos'!A2:B5,2,FALSE),"")</f>
        <v/>
      </c>
      <c r="D14" s="74"/>
      <c r="E14" s="74"/>
      <c r="F14" s="74"/>
      <c r="G14" s="74"/>
      <c r="H14" s="74"/>
      <c r="I14" s="74"/>
      <c r="J14" s="74"/>
    </row>
    <row r="15" spans="1:11" ht="26.25" customHeight="1" x14ac:dyDescent="0.25">
      <c r="A15" s="9" t="s">
        <v>19</v>
      </c>
      <c r="B15" s="13" t="e">
        <f ca="1">_xlfn.NUMBERVALUE(LEFT(B16,3))</f>
        <v>#NAME?</v>
      </c>
      <c r="C15" s="74" t="str">
        <f ca="1">IFERROR(VLOOKUP(B15,'[2]Validacion datos'!A8:B26,2,FALSE),"")</f>
        <v/>
      </c>
      <c r="D15" s="74"/>
      <c r="E15" s="74"/>
      <c r="F15" s="74"/>
      <c r="G15" s="74"/>
      <c r="H15" s="74"/>
      <c r="I15" s="74"/>
      <c r="J15" s="74"/>
    </row>
    <row r="16" spans="1:11" ht="27" customHeight="1" x14ac:dyDescent="0.25">
      <c r="A16" s="9" t="s">
        <v>20</v>
      </c>
      <c r="B16" s="14" t="s">
        <v>21</v>
      </c>
      <c r="C16" s="75" t="str">
        <f>IFERROR(VLOOKUP(B16,'[2]Validacion datos'!D8:E64,2,FALSE),"")</f>
        <v>Elevar la productividad, competitividad y sostenibilidad ambiental y financiera de las cadenas agroproductivas, a fin de contribuir a la seguridad alimentaria, aprovechar el potencial exportador y generar empleo e ingresos para la población rural</v>
      </c>
      <c r="D16" s="75"/>
      <c r="E16" s="75"/>
      <c r="F16" s="75"/>
      <c r="G16" s="75"/>
      <c r="H16" s="75"/>
      <c r="I16" s="75"/>
      <c r="J16" s="75"/>
    </row>
    <row r="17" spans="1:12" ht="15.75" x14ac:dyDescent="0.25">
      <c r="A17" s="40" t="s">
        <v>22</v>
      </c>
      <c r="B17" s="41"/>
      <c r="C17" s="41"/>
      <c r="D17" s="41"/>
      <c r="E17" s="41"/>
      <c r="F17" s="41"/>
      <c r="G17" s="41"/>
      <c r="H17" s="41"/>
      <c r="I17" s="41"/>
      <c r="J17" s="42"/>
    </row>
    <row r="18" spans="1:12" ht="29.25" customHeight="1" x14ac:dyDescent="0.25">
      <c r="A18" s="9" t="s">
        <v>23</v>
      </c>
      <c r="B18" s="50" t="s">
        <v>24</v>
      </c>
      <c r="C18" s="50"/>
      <c r="D18" s="50"/>
      <c r="E18" s="50"/>
      <c r="F18" s="50"/>
      <c r="G18" s="50"/>
      <c r="H18" s="50"/>
      <c r="I18" s="50"/>
      <c r="J18" s="51"/>
    </row>
    <row r="19" spans="1:12" ht="33" customHeight="1" x14ac:dyDescent="0.25">
      <c r="A19" s="15" t="s">
        <v>25</v>
      </c>
      <c r="B19" s="50" t="s">
        <v>26</v>
      </c>
      <c r="C19" s="50"/>
      <c r="D19" s="50"/>
      <c r="E19" s="50"/>
      <c r="F19" s="50"/>
      <c r="G19" s="50"/>
      <c r="H19" s="50"/>
      <c r="I19" s="50"/>
      <c r="J19" s="51"/>
    </row>
    <row r="20" spans="1:12" ht="34.5" customHeight="1" x14ac:dyDescent="0.25">
      <c r="A20" s="15" t="s">
        <v>27</v>
      </c>
      <c r="B20" s="50" t="s">
        <v>28</v>
      </c>
      <c r="C20" s="50"/>
      <c r="D20" s="50"/>
      <c r="E20" s="50"/>
      <c r="F20" s="50"/>
      <c r="G20" s="50"/>
      <c r="H20" s="50"/>
      <c r="I20" s="50"/>
      <c r="J20" s="51"/>
      <c r="K20" s="16"/>
    </row>
    <row r="21" spans="1:12" ht="59.25" customHeight="1" x14ac:dyDescent="0.25">
      <c r="A21" s="15" t="s">
        <v>29</v>
      </c>
      <c r="B21" s="50" t="s">
        <v>30</v>
      </c>
      <c r="C21" s="50"/>
      <c r="D21" s="50"/>
      <c r="E21" s="50"/>
      <c r="F21" s="50"/>
      <c r="G21" s="50"/>
      <c r="H21" s="50"/>
      <c r="I21" s="50"/>
      <c r="J21" s="51"/>
      <c r="K21" s="2"/>
    </row>
    <row r="22" spans="1:12" ht="15.75" x14ac:dyDescent="0.25">
      <c r="A22" s="40" t="s">
        <v>31</v>
      </c>
      <c r="B22" s="41"/>
      <c r="C22" s="41"/>
      <c r="D22" s="41"/>
      <c r="E22" s="41"/>
      <c r="F22" s="41"/>
      <c r="G22" s="41"/>
      <c r="H22" s="41"/>
      <c r="I22" s="41"/>
      <c r="J22" s="42"/>
    </row>
    <row r="23" spans="1:12" ht="15.75" x14ac:dyDescent="0.25">
      <c r="A23" s="52" t="s">
        <v>32</v>
      </c>
      <c r="B23" s="53"/>
      <c r="C23" s="53"/>
      <c r="D23" s="53"/>
      <c r="E23" s="53"/>
      <c r="F23" s="53"/>
      <c r="G23" s="53"/>
      <c r="H23" s="53"/>
      <c r="I23" s="53"/>
      <c r="J23" s="54"/>
      <c r="K23" s="2"/>
    </row>
    <row r="24" spans="1:12" ht="15" customHeight="1" x14ac:dyDescent="0.25">
      <c r="A24" s="59" t="s">
        <v>33</v>
      </c>
      <c r="B24" s="60"/>
      <c r="C24" s="61" t="s">
        <v>34</v>
      </c>
      <c r="D24" s="62"/>
      <c r="E24" s="62"/>
      <c r="F24" s="62" t="s">
        <v>35</v>
      </c>
      <c r="G24" s="62"/>
      <c r="H24" s="60"/>
      <c r="I24" s="61" t="s">
        <v>36</v>
      </c>
      <c r="J24" s="63"/>
    </row>
    <row r="25" spans="1:12" x14ac:dyDescent="0.25">
      <c r="A25" s="64">
        <v>353639457</v>
      </c>
      <c r="B25" s="65"/>
      <c r="C25" s="66">
        <v>419589329.10000002</v>
      </c>
      <c r="D25" s="67"/>
      <c r="E25" s="68"/>
      <c r="F25" s="69">
        <v>343170272.94</v>
      </c>
      <c r="G25" s="70"/>
      <c r="H25" s="71"/>
      <c r="I25" s="72">
        <f>IF(A25&gt;0,F25/C25,0)</f>
        <v>0.81787178352720402</v>
      </c>
      <c r="J25" s="73"/>
    </row>
    <row r="26" spans="1:12" ht="15.75" x14ac:dyDescent="0.25">
      <c r="A26" s="52" t="s">
        <v>37</v>
      </c>
      <c r="B26" s="53"/>
      <c r="C26" s="53"/>
      <c r="D26" s="53"/>
      <c r="E26" s="53"/>
      <c r="F26" s="53"/>
      <c r="G26" s="53"/>
      <c r="H26" s="53"/>
      <c r="I26" s="53"/>
      <c r="J26" s="54"/>
      <c r="K26" s="2"/>
    </row>
    <row r="27" spans="1:12" x14ac:dyDescent="0.25">
      <c r="A27" s="17"/>
      <c r="B27"/>
      <c r="C27" s="55" t="s">
        <v>38</v>
      </c>
      <c r="D27" s="56"/>
      <c r="E27" s="57" t="s">
        <v>39</v>
      </c>
      <c r="F27" s="56"/>
      <c r="G27" s="57" t="s">
        <v>40</v>
      </c>
      <c r="H27" s="57"/>
      <c r="I27" s="57" t="s">
        <v>41</v>
      </c>
      <c r="J27" s="58"/>
    </row>
    <row r="28" spans="1:12" ht="38.25" x14ac:dyDescent="0.25">
      <c r="A28" s="18" t="s">
        <v>42</v>
      </c>
      <c r="B28" s="19" t="s">
        <v>43</v>
      </c>
      <c r="C28" s="19" t="s">
        <v>44</v>
      </c>
      <c r="D28" s="19" t="s">
        <v>45</v>
      </c>
      <c r="E28" s="19" t="s">
        <v>46</v>
      </c>
      <c r="F28" s="19" t="s">
        <v>47</v>
      </c>
      <c r="G28" s="19" t="s">
        <v>48</v>
      </c>
      <c r="H28" s="19" t="s">
        <v>49</v>
      </c>
      <c r="I28" s="19" t="s">
        <v>50</v>
      </c>
      <c r="J28" s="20" t="s">
        <v>51</v>
      </c>
      <c r="K28" s="21" t="s">
        <v>52</v>
      </c>
      <c r="L28" s="21" t="s">
        <v>53</v>
      </c>
    </row>
    <row r="29" spans="1:12" ht="36" x14ac:dyDescent="0.25">
      <c r="A29" s="22" t="s">
        <v>54</v>
      </c>
      <c r="B29" s="23" t="s">
        <v>55</v>
      </c>
      <c r="C29" s="24">
        <v>24</v>
      </c>
      <c r="D29" s="25">
        <v>160123000</v>
      </c>
      <c r="E29" s="24">
        <v>9</v>
      </c>
      <c r="F29" s="25">
        <v>60046125</v>
      </c>
      <c r="G29" s="26">
        <v>7</v>
      </c>
      <c r="H29" s="25">
        <v>69837442.120000005</v>
      </c>
      <c r="I29" s="27">
        <f>Tabla1334[[#This Row],[Física 
(E)]]/Tabla1334[[#This Row],[Física
(C)]]</f>
        <v>0.77777777777777779</v>
      </c>
      <c r="J29" s="28">
        <f>Tabla1334[[#This Row],[Financiera 
 (F)]]/Tabla1334[[#This Row],[Financiera
(D)]]</f>
        <v>1.1630632637826339</v>
      </c>
      <c r="K29" s="29"/>
      <c r="L29" s="29"/>
    </row>
    <row r="30" spans="1:12" ht="36" x14ac:dyDescent="0.25">
      <c r="A30" s="30" t="s">
        <v>56</v>
      </c>
      <c r="B30" s="31" t="s">
        <v>57</v>
      </c>
      <c r="C30" s="24">
        <v>28</v>
      </c>
      <c r="D30" s="25">
        <v>48479082</v>
      </c>
      <c r="E30" s="32">
        <v>14</v>
      </c>
      <c r="F30" s="33">
        <v>24239541</v>
      </c>
      <c r="G30" s="26">
        <v>12</v>
      </c>
      <c r="H30" s="25">
        <v>16101464.49</v>
      </c>
      <c r="I30" s="27">
        <f>Tabla1334[[#This Row],[Física 
(E)]]/Tabla1334[[#This Row],[Física
(C)]]</f>
        <v>0.8571428571428571</v>
      </c>
      <c r="J30" s="28">
        <f>Tabla1334[[#This Row],[Financiera 
 (F)]]/Tabla1334[[#This Row],[Financiera
(D)]]</f>
        <v>0.66426441367020939</v>
      </c>
      <c r="K30" s="29"/>
      <c r="L30" s="29"/>
    </row>
    <row r="31" spans="1:12" ht="60" x14ac:dyDescent="0.25">
      <c r="A31" s="30" t="s">
        <v>58</v>
      </c>
      <c r="B31" s="31" t="s">
        <v>59</v>
      </c>
      <c r="C31" s="24">
        <v>2908</v>
      </c>
      <c r="D31" s="25">
        <v>13707255</v>
      </c>
      <c r="E31" s="32">
        <v>765</v>
      </c>
      <c r="F31" s="33">
        <v>3605932</v>
      </c>
      <c r="G31" s="26">
        <v>363</v>
      </c>
      <c r="H31" s="25">
        <v>3960686.24</v>
      </c>
      <c r="I31" s="27">
        <f>Tabla1334[[#This Row],[Física 
(E)]]/Tabla1334[[#This Row],[Física
(C)]]</f>
        <v>0.47450980392156861</v>
      </c>
      <c r="J31" s="28">
        <f>Tabla1334[[#This Row],[Financiera 
 (F)]]/Tabla1334[[#This Row],[Financiera
(D)]]</f>
        <v>1.0983807348557877</v>
      </c>
      <c r="K31" s="29"/>
      <c r="L31" s="29"/>
    </row>
    <row r="32" spans="1:12" ht="15.75" x14ac:dyDescent="0.25">
      <c r="A32" s="40" t="s">
        <v>60</v>
      </c>
      <c r="B32" s="41"/>
      <c r="C32" s="41"/>
      <c r="D32" s="41"/>
      <c r="E32" s="41"/>
      <c r="F32" s="41"/>
      <c r="G32" s="41"/>
      <c r="H32" s="41"/>
      <c r="I32" s="41"/>
      <c r="J32" s="42"/>
    </row>
    <row r="33" spans="1:11" ht="15.75" x14ac:dyDescent="0.25">
      <c r="A33" s="52" t="s">
        <v>61</v>
      </c>
      <c r="B33" s="53"/>
      <c r="C33" s="53"/>
      <c r="D33" s="53"/>
      <c r="E33" s="53"/>
      <c r="F33" s="53"/>
      <c r="G33" s="53"/>
      <c r="H33" s="53"/>
      <c r="I33" s="53"/>
      <c r="J33" s="54"/>
    </row>
    <row r="34" spans="1:11" ht="15" customHeight="1" x14ac:dyDescent="0.25">
      <c r="A34" s="34" t="s">
        <v>62</v>
      </c>
      <c r="B34" s="50" t="s">
        <v>54</v>
      </c>
      <c r="C34" s="50"/>
      <c r="D34" s="50"/>
      <c r="E34" s="50"/>
      <c r="F34" s="50"/>
      <c r="G34" s="50"/>
      <c r="H34" s="50"/>
      <c r="I34" s="50"/>
      <c r="J34" s="51"/>
    </row>
    <row r="35" spans="1:11" ht="58.5" customHeight="1" x14ac:dyDescent="0.25">
      <c r="A35" s="34" t="s">
        <v>63</v>
      </c>
      <c r="B35" s="50" t="s">
        <v>64</v>
      </c>
      <c r="C35" s="50"/>
      <c r="D35" s="50"/>
      <c r="E35" s="50"/>
      <c r="F35" s="50"/>
      <c r="G35" s="50"/>
      <c r="H35" s="50"/>
      <c r="I35" s="50"/>
      <c r="J35" s="51"/>
    </row>
    <row r="36" spans="1:11" ht="98.25" customHeight="1" x14ac:dyDescent="0.25">
      <c r="A36" s="34" t="s">
        <v>65</v>
      </c>
      <c r="B36" s="50" t="s">
        <v>66</v>
      </c>
      <c r="C36" s="50"/>
      <c r="D36" s="50"/>
      <c r="E36" s="50"/>
      <c r="F36" s="50"/>
      <c r="G36" s="50"/>
      <c r="H36" s="50"/>
      <c r="I36" s="50"/>
      <c r="J36" s="51"/>
    </row>
    <row r="37" spans="1:11" ht="64.5" customHeight="1" x14ac:dyDescent="0.25">
      <c r="A37" s="34" t="s">
        <v>67</v>
      </c>
      <c r="B37" s="38" t="s">
        <v>68</v>
      </c>
      <c r="C37" s="38"/>
      <c r="D37" s="38"/>
      <c r="E37" s="38"/>
      <c r="F37" s="38"/>
      <c r="G37" s="38"/>
      <c r="H37" s="38"/>
      <c r="I37" s="38"/>
      <c r="J37" s="39"/>
    </row>
    <row r="39" spans="1:11" ht="15" customHeight="1" x14ac:dyDescent="0.25">
      <c r="A39" s="34" t="s">
        <v>62</v>
      </c>
      <c r="B39" s="50" t="s">
        <v>56</v>
      </c>
      <c r="C39" s="50"/>
      <c r="D39" s="50"/>
      <c r="E39" s="50"/>
      <c r="F39" s="50"/>
      <c r="G39" s="50"/>
      <c r="H39" s="50"/>
      <c r="I39" s="50"/>
      <c r="J39" s="51"/>
    </row>
    <row r="40" spans="1:11" ht="50.25" customHeight="1" x14ac:dyDescent="0.25">
      <c r="A40" s="34" t="s">
        <v>63</v>
      </c>
      <c r="B40" s="50" t="s">
        <v>69</v>
      </c>
      <c r="C40" s="50"/>
      <c r="D40" s="50"/>
      <c r="E40" s="50"/>
      <c r="F40" s="50"/>
      <c r="G40" s="50"/>
      <c r="H40" s="50"/>
      <c r="I40" s="50"/>
      <c r="J40" s="51"/>
    </row>
    <row r="41" spans="1:11" ht="50.25" customHeight="1" x14ac:dyDescent="0.25">
      <c r="A41" s="34" t="s">
        <v>65</v>
      </c>
      <c r="B41" s="38" t="s">
        <v>70</v>
      </c>
      <c r="C41" s="38"/>
      <c r="D41" s="38"/>
      <c r="E41" s="38"/>
      <c r="F41" s="38"/>
      <c r="G41" s="38"/>
      <c r="H41" s="38"/>
      <c r="I41" s="38"/>
      <c r="J41" s="39"/>
    </row>
    <row r="42" spans="1:11" ht="75" customHeight="1" x14ac:dyDescent="0.25">
      <c r="A42" s="34" t="s">
        <v>67</v>
      </c>
      <c r="B42" s="38" t="s">
        <v>71</v>
      </c>
      <c r="C42" s="38"/>
      <c r="D42" s="38"/>
      <c r="E42" s="38"/>
      <c r="F42" s="38"/>
      <c r="G42" s="38"/>
      <c r="H42" s="38"/>
      <c r="I42" s="38"/>
      <c r="J42" s="39"/>
    </row>
    <row r="43" spans="1:11" ht="15" customHeight="1" x14ac:dyDescent="0.25">
      <c r="A43" s="34"/>
      <c r="B43" s="35"/>
      <c r="C43" s="35"/>
      <c r="D43" s="35"/>
      <c r="E43" s="35"/>
      <c r="F43" s="35"/>
      <c r="G43" s="35"/>
      <c r="H43" s="35"/>
      <c r="I43" s="35"/>
      <c r="J43" s="36"/>
    </row>
    <row r="44" spans="1:11" ht="15" customHeight="1" x14ac:dyDescent="0.25">
      <c r="A44" s="34" t="s">
        <v>62</v>
      </c>
      <c r="B44" s="50" t="s">
        <v>58</v>
      </c>
      <c r="C44" s="50"/>
      <c r="D44" s="50"/>
      <c r="E44" s="50"/>
      <c r="F44" s="50"/>
      <c r="G44" s="50"/>
      <c r="H44" s="50"/>
      <c r="I44" s="50"/>
      <c r="J44" s="51"/>
    </row>
    <row r="45" spans="1:11" ht="48" customHeight="1" x14ac:dyDescent="0.25">
      <c r="A45" s="34" t="s">
        <v>63</v>
      </c>
      <c r="B45" s="50" t="s">
        <v>72</v>
      </c>
      <c r="C45" s="50"/>
      <c r="D45" s="50"/>
      <c r="E45" s="50"/>
      <c r="F45" s="50"/>
      <c r="G45" s="50"/>
      <c r="H45" s="50"/>
      <c r="I45" s="50"/>
      <c r="J45" s="51"/>
    </row>
    <row r="46" spans="1:11" ht="66.75" customHeight="1" x14ac:dyDescent="0.25">
      <c r="A46" s="34" t="s">
        <v>65</v>
      </c>
      <c r="B46" s="38" t="s">
        <v>73</v>
      </c>
      <c r="C46" s="38"/>
      <c r="D46" s="38"/>
      <c r="E46" s="38"/>
      <c r="F46" s="38"/>
      <c r="G46" s="38"/>
      <c r="H46" s="38"/>
      <c r="I46" s="38"/>
      <c r="J46" s="39"/>
    </row>
    <row r="47" spans="1:11" ht="96.75" customHeight="1" x14ac:dyDescent="0.25">
      <c r="A47" s="34" t="s">
        <v>67</v>
      </c>
      <c r="B47" s="38" t="s">
        <v>74</v>
      </c>
      <c r="C47" s="38"/>
      <c r="D47" s="38"/>
      <c r="E47" s="38"/>
      <c r="F47" s="38"/>
      <c r="G47" s="38"/>
      <c r="H47" s="38"/>
      <c r="I47" s="38"/>
      <c r="J47" s="39"/>
      <c r="K47" s="2"/>
    </row>
    <row r="48" spans="1:11" ht="27.75" customHeight="1" x14ac:dyDescent="0.25">
      <c r="A48" s="40" t="s">
        <v>75</v>
      </c>
      <c r="B48" s="41"/>
      <c r="C48" s="41"/>
      <c r="D48" s="41"/>
      <c r="E48" s="41"/>
      <c r="F48" s="41"/>
      <c r="G48" s="41"/>
      <c r="H48" s="41"/>
      <c r="I48" s="41"/>
      <c r="J48" s="42"/>
    </row>
    <row r="49" spans="1:10" ht="27.75" customHeight="1" x14ac:dyDescent="0.25">
      <c r="A49" s="43" t="s">
        <v>76</v>
      </c>
      <c r="B49" s="44"/>
      <c r="C49" s="44"/>
      <c r="D49" s="44"/>
      <c r="E49" s="44"/>
      <c r="F49" s="44"/>
      <c r="G49" s="44"/>
      <c r="H49" s="44"/>
      <c r="I49" s="44"/>
      <c r="J49" s="45"/>
    </row>
    <row r="50" spans="1:10" ht="102" customHeight="1" x14ac:dyDescent="0.25">
      <c r="A50" s="46" t="s">
        <v>77</v>
      </c>
      <c r="B50" s="47"/>
      <c r="C50" s="47"/>
      <c r="D50" s="47"/>
      <c r="E50" s="47"/>
      <c r="F50" s="47"/>
      <c r="G50" s="47"/>
      <c r="H50" s="47"/>
      <c r="I50" s="47"/>
      <c r="J50" s="48"/>
    </row>
    <row r="51" spans="1:10" x14ac:dyDescent="0.25">
      <c r="A51" s="37"/>
      <c r="B51" s="37"/>
      <c r="C51" s="37"/>
      <c r="D51" s="37"/>
      <c r="E51" s="37"/>
      <c r="F51" s="37"/>
      <c r="G51" s="37"/>
      <c r="H51" s="37"/>
      <c r="I51" s="37"/>
      <c r="J51" s="37"/>
    </row>
    <row r="52" spans="1:10" x14ac:dyDescent="0.25">
      <c r="A52" s="49" t="s">
        <v>78</v>
      </c>
      <c r="B52" s="49"/>
      <c r="C52" s="49"/>
      <c r="D52" s="49"/>
      <c r="E52" s="49"/>
      <c r="F52" s="49"/>
      <c r="G52" s="49"/>
      <c r="H52" s="49"/>
      <c r="I52" s="49"/>
      <c r="J52" s="49"/>
    </row>
  </sheetData>
  <mergeCells count="56">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A32:J32"/>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B46:J46"/>
    <mergeCell ref="A33:J33"/>
    <mergeCell ref="B34:J34"/>
    <mergeCell ref="B35:J35"/>
    <mergeCell ref="B36:J36"/>
    <mergeCell ref="B37:J37"/>
    <mergeCell ref="B39:J39"/>
    <mergeCell ref="B40:J40"/>
    <mergeCell ref="B41:J41"/>
    <mergeCell ref="B42:J42"/>
    <mergeCell ref="B44:J44"/>
    <mergeCell ref="B45:J45"/>
    <mergeCell ref="B47:J47"/>
    <mergeCell ref="A48:J48"/>
    <mergeCell ref="A49:J49"/>
    <mergeCell ref="A50:J50"/>
    <mergeCell ref="A52:J52"/>
  </mergeCells>
  <dataValidations count="16">
    <dataValidation allowBlank="1" showInputMessage="1" showErrorMessage="1" prompt="Nombre de cada producto" sqref="A28:A31"/>
    <dataValidation allowBlank="1" showInputMessage="1" showErrorMessage="1" prompt="Nombre del indicador" sqref="B28:B31"/>
    <dataValidation allowBlank="1" showInputMessage="1" showErrorMessage="1" prompt="Meta alcanzada en el trimestre" sqref="G28:G31"/>
    <dataValidation allowBlank="1" showInputMessage="1" showErrorMessage="1" prompt="Monto ejecutado en el trimestre" sqref="H28 H30:H31"/>
    <dataValidation allowBlank="1" sqref="A8"/>
    <dataValidation allowBlank="1" showInputMessage="1" prompt="Nombre del capítulo" sqref="B8:J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4:J34 B39:J39 B43:J44"/>
    <dataValidation allowBlank="1" showInputMessage="1" showErrorMessage="1" prompt="¿En qué consiste el producto? su objetivo" sqref="B40:J40 B45:J45 B35:J36"/>
    <dataValidation allowBlank="1" showInputMessage="1" showErrorMessage="1" prompt="1. Describir lo plasmado en el presupuesto_x000a_2. Describir lo alcanzado en términos financieros y de producción " sqref="B41:J41 B46:J46"/>
    <dataValidation allowBlank="1" showInputMessage="1" showErrorMessage="1" prompt="De existir desvío, explicar razones." sqref="B42:J42 B47:J47"/>
    <dataValidation allowBlank="1" showInputMessage="1" showErrorMessage="1" prompt="Oportunidades de mejora identificadas" sqref="A50:J51"/>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Meta anual del indicador" sqref="E28 C28:C31"/>
    <dataValidation allowBlank="1" showInputMessage="1" showErrorMessage="1" prompt="Monto presupuestado para el producto" sqref="D28:D31 H29 E29:E31 F28:F31"/>
  </dataValidations>
  <printOptions horizontalCentered="1"/>
  <pageMargins left="0.31496062992125984" right="0.31496062992125984" top="0.55118110236220474" bottom="0.55118110236220474" header="0.31496062992125984" footer="0.31496062992125984"/>
  <pageSetup scale="7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B2 2021</vt:lpstr>
      <vt:lpstr>'Anexo B2 2021'!Área_de_impresión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Sawdy Yamel Ortiz Jiménez</dc:creator>
  <cp:lastModifiedBy>Sawdy Yamel Ortiz Jiménez</cp:lastModifiedBy>
  <dcterms:created xsi:type="dcterms:W3CDTF">2022-06-30T13:26:34Z</dcterms:created>
  <dcterms:modified xsi:type="dcterms:W3CDTF">2022-06-30T15:41:31Z</dcterms:modified>
</cp:coreProperties>
</file>