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0115" windowHeight="7755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Q83" i="1" s="1"/>
  <c r="D83" i="1"/>
  <c r="C83" i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Q80" i="1" s="1"/>
  <c r="C80" i="1"/>
  <c r="Q79" i="1"/>
  <c r="Q78" i="1"/>
  <c r="P77" i="1"/>
  <c r="O77" i="1"/>
  <c r="O76" i="1" s="1"/>
  <c r="N77" i="1"/>
  <c r="M77" i="1"/>
  <c r="M76" i="1" s="1"/>
  <c r="L77" i="1"/>
  <c r="K77" i="1"/>
  <c r="K76" i="1" s="1"/>
  <c r="J77" i="1"/>
  <c r="I77" i="1"/>
  <c r="I76" i="1" s="1"/>
  <c r="H77" i="1"/>
  <c r="G77" i="1"/>
  <c r="G76" i="1" s="1"/>
  <c r="F77" i="1"/>
  <c r="E77" i="1"/>
  <c r="E76" i="1" s="1"/>
  <c r="D77" i="1"/>
  <c r="C77" i="1"/>
  <c r="C76" i="1" s="1"/>
  <c r="P76" i="1"/>
  <c r="N76" i="1"/>
  <c r="L76" i="1"/>
  <c r="J76" i="1"/>
  <c r="H76" i="1"/>
  <c r="F76" i="1"/>
  <c r="D76" i="1"/>
  <c r="Q76" i="1" s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Q72" i="1" s="1"/>
  <c r="C72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Q69" i="1" s="1"/>
  <c r="D69" i="1"/>
  <c r="C69" i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Q64" i="1" s="1"/>
  <c r="C64" i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Q54" i="1" s="1"/>
  <c r="C54" i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Q47" i="1" s="1"/>
  <c r="D47" i="1"/>
  <c r="C47" i="1"/>
  <c r="Q46" i="1"/>
  <c r="Q45" i="1"/>
  <c r="Q44" i="1"/>
  <c r="Q43" i="1"/>
  <c r="Q42" i="1"/>
  <c r="Q41" i="1"/>
  <c r="Q40" i="1"/>
  <c r="Q39" i="1"/>
  <c r="Q38" i="1"/>
  <c r="C38" i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Q28" i="1" s="1"/>
  <c r="D28" i="1"/>
  <c r="C28" i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Q18" i="1" s="1"/>
  <c r="D18" i="1"/>
  <c r="C18" i="1"/>
  <c r="Q17" i="1"/>
  <c r="Q16" i="1"/>
  <c r="Q15" i="1"/>
  <c r="Q14" i="1"/>
  <c r="Q13" i="1"/>
  <c r="P12" i="1"/>
  <c r="O12" i="1"/>
  <c r="O11" i="1" s="1"/>
  <c r="O85" i="1" s="1"/>
  <c r="N12" i="1"/>
  <c r="M12" i="1"/>
  <c r="M11" i="1" s="1"/>
  <c r="M85" i="1" s="1"/>
  <c r="L12" i="1"/>
  <c r="K12" i="1"/>
  <c r="K11" i="1" s="1"/>
  <c r="K85" i="1" s="1"/>
  <c r="J12" i="1"/>
  <c r="I12" i="1"/>
  <c r="I11" i="1" s="1"/>
  <c r="I85" i="1" s="1"/>
  <c r="H12" i="1"/>
  <c r="G12" i="1"/>
  <c r="G11" i="1" s="1"/>
  <c r="G85" i="1" s="1"/>
  <c r="F12" i="1"/>
  <c r="E12" i="1"/>
  <c r="E11" i="1" s="1"/>
  <c r="E85" i="1" s="1"/>
  <c r="D12" i="1"/>
  <c r="C12" i="1"/>
  <c r="C11" i="1" s="1"/>
  <c r="C85" i="1" s="1"/>
  <c r="P11" i="1"/>
  <c r="P85" i="1" s="1"/>
  <c r="N11" i="1"/>
  <c r="N85" i="1" s="1"/>
  <c r="L11" i="1"/>
  <c r="L85" i="1" s="1"/>
  <c r="J11" i="1"/>
  <c r="J85" i="1" s="1"/>
  <c r="H11" i="1"/>
  <c r="H85" i="1" s="1"/>
  <c r="F11" i="1"/>
  <c r="F85" i="1" s="1"/>
  <c r="D11" i="1"/>
  <c r="D85" i="1" s="1"/>
  <c r="Q85" i="1" s="1"/>
  <c r="Q77" i="1" l="1"/>
  <c r="Q12" i="1"/>
  <c r="Q11" i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<sst xmlns="http://schemas.openxmlformats.org/spreadsheetml/2006/main" count="97" uniqueCount="97">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</sst>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11" fillId="0" borderId="0" xfId="0" applyNumberFormat="1" applyFont="1"/>
    <xf numFmtId="164" fontId="3" fillId="0" borderId="0" xfId="0" applyNumberFormat="1" applyFont="1"/>
    <xf numFmtId="164" fontId="11" fillId="0" borderId="8" xfId="0" applyNumberFormat="1" applyFont="1" applyBorder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  <xf numFmtId="16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196396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58612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92982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553811"/>
          <a:ext cx="1539245" cy="1117146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326474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867900" y="22901275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871407" y="21388387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topLeftCell="D1" zoomScale="60" zoomScaleNormal="70" workbookViewId="0">
      <selection activeCell="R79" sqref="R79"/>
    </sheetView>
  </sheetViews>
  <sheetFormatPr baseColWidth="10" defaultColWidth="11.42578125" defaultRowHeight="15" x14ac:dyDescent="0.25"/>
  <cols>
    <col min="2" max="2" width="93.7109375" bestFit="1" customWidth="1"/>
    <col min="3" max="4" width="20" style="27" customWidth="1"/>
    <col min="5" max="13" width="18.140625" style="27" customWidth="1"/>
    <col min="14" max="14" width="17.5703125" style="27" customWidth="1"/>
    <col min="15" max="16" width="18" style="27" customWidth="1"/>
    <col min="17" max="17" width="20.85546875" style="27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2023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331967148</v>
      </c>
      <c r="D11" s="20">
        <f>D12+D18+D28+D38+D47+D54+D64+D69+D72</f>
        <v>373636149.70999998</v>
      </c>
      <c r="E11" s="21">
        <f t="shared" ref="E11:P11" si="0">E12+E18+E28+E38+E47+E54+E64+E69+E72</f>
        <v>20752582.870000001</v>
      </c>
      <c r="F11" s="21">
        <f t="shared" si="0"/>
        <v>23288165.200000003</v>
      </c>
      <c r="G11" s="21">
        <f t="shared" si="0"/>
        <v>24146258.98</v>
      </c>
      <c r="H11" s="21">
        <f t="shared" si="0"/>
        <v>25310730.170000006</v>
      </c>
      <c r="I11" s="21">
        <f t="shared" si="0"/>
        <v>22746396.010000002</v>
      </c>
      <c r="J11" s="21">
        <f t="shared" si="0"/>
        <v>22819776.869999997</v>
      </c>
      <c r="K11" s="21">
        <f t="shared" si="0"/>
        <v>22186395.559999999</v>
      </c>
      <c r="L11" s="21">
        <f t="shared" si="0"/>
        <v>35257511.420000002</v>
      </c>
      <c r="M11" s="21">
        <f t="shared" si="0"/>
        <v>30878151.449999996</v>
      </c>
      <c r="N11" s="21">
        <f t="shared" si="0"/>
        <v>41027693.790000007</v>
      </c>
      <c r="O11" s="21">
        <f t="shared" si="0"/>
        <v>38071051.36999999</v>
      </c>
      <c r="P11" s="21">
        <f t="shared" si="0"/>
        <v>46810680.030000001</v>
      </c>
      <c r="Q11" s="21">
        <f>D11-E11-F11-G11-H11-I11-J11-K11-L11-M11-N11-O11-P11</f>
        <v>20340755.98999995</v>
      </c>
    </row>
    <row r="12" spans="2:18" s="25" customFormat="1" ht="18.75" x14ac:dyDescent="0.3">
      <c r="B12" s="22" t="s">
        <v>23</v>
      </c>
      <c r="C12" s="23">
        <f>SUM(C13:C17)</f>
        <v>277112271</v>
      </c>
      <c r="D12" s="23">
        <f>SUM(D13:D17)</f>
        <v>302112271</v>
      </c>
      <c r="E12" s="24">
        <f t="shared" ref="E12:P12" si="1">SUM(E13:E17)</f>
        <v>20402770.93</v>
      </c>
      <c r="F12" s="24">
        <f t="shared" si="1"/>
        <v>19881716.930000003</v>
      </c>
      <c r="G12" s="24">
        <f t="shared" si="1"/>
        <v>20681894.32</v>
      </c>
      <c r="H12" s="24">
        <f t="shared" si="1"/>
        <v>20121938.450000003</v>
      </c>
      <c r="I12" s="24">
        <f t="shared" si="1"/>
        <v>19777802.32</v>
      </c>
      <c r="J12" s="24">
        <f t="shared" si="1"/>
        <v>19936428.039999999</v>
      </c>
      <c r="K12" s="10">
        <f t="shared" si="1"/>
        <v>19256356.120000001</v>
      </c>
      <c r="L12" s="24">
        <f t="shared" si="1"/>
        <v>33024907.18</v>
      </c>
      <c r="M12" s="24">
        <f t="shared" si="1"/>
        <v>18811318.59</v>
      </c>
      <c r="N12" s="24">
        <f t="shared" si="1"/>
        <v>36055306.690000005</v>
      </c>
      <c r="O12" s="24">
        <f t="shared" si="1"/>
        <v>35480363.229999997</v>
      </c>
      <c r="P12" s="24">
        <f t="shared" si="1"/>
        <v>33929903.839999996</v>
      </c>
      <c r="Q12" s="24">
        <f>D12-E12-F12-G12-H12-I12-J12-K12-L12-M12-N12-O12-P12</f>
        <v>4751564.3600000143</v>
      </c>
    </row>
    <row r="13" spans="2:18" ht="18.75" x14ac:dyDescent="0.3">
      <c r="B13" s="26" t="s">
        <v>24</v>
      </c>
      <c r="C13" s="27">
        <v>234264346</v>
      </c>
      <c r="D13" s="27">
        <v>222787719.34</v>
      </c>
      <c r="E13" s="27">
        <v>17579363.52</v>
      </c>
      <c r="F13" s="27">
        <v>17126663.520000003</v>
      </c>
      <c r="G13" s="27">
        <v>17935064.379999999</v>
      </c>
      <c r="H13" s="27">
        <v>17342630.780000001</v>
      </c>
      <c r="I13" s="27">
        <v>17006896.850000001</v>
      </c>
      <c r="J13" s="10">
        <v>17197902.359999999</v>
      </c>
      <c r="K13" s="27">
        <v>16557863.52</v>
      </c>
      <c r="L13" s="27">
        <v>16634380.970000001</v>
      </c>
      <c r="M13" s="27">
        <v>16171913.52</v>
      </c>
      <c r="N13" s="27">
        <v>18012157.640000001</v>
      </c>
      <c r="O13" s="27">
        <v>32827447.859999999</v>
      </c>
      <c r="P13" s="27">
        <v>16711224.76</v>
      </c>
      <c r="Q13" s="24">
        <f t="shared" ref="Q13:Q76" si="2">D13-E13-F13-G13-H13-I13-J13-K13-L13-M13-N13-O13-P13</f>
        <v>1684209.660000002</v>
      </c>
    </row>
    <row r="14" spans="2:18" ht="18.75" x14ac:dyDescent="0.3">
      <c r="B14" s="26" t="s">
        <v>25</v>
      </c>
      <c r="C14" s="27">
        <v>10054723</v>
      </c>
      <c r="D14" s="27">
        <v>48517349.659999996</v>
      </c>
      <c r="E14" s="27">
        <v>153500</v>
      </c>
      <c r="F14" s="27">
        <v>153500</v>
      </c>
      <c r="G14" s="27">
        <v>168500</v>
      </c>
      <c r="H14" s="27">
        <v>189500</v>
      </c>
      <c r="I14" s="27">
        <v>175500</v>
      </c>
      <c r="J14" s="10">
        <v>171500</v>
      </c>
      <c r="K14" s="27">
        <v>171500</v>
      </c>
      <c r="L14" s="27">
        <v>13910985.74</v>
      </c>
      <c r="M14" s="27">
        <v>171500</v>
      </c>
      <c r="N14" s="27">
        <v>15544418.24</v>
      </c>
      <c r="O14" s="27">
        <v>171500</v>
      </c>
      <c r="P14" s="27">
        <v>14714644.369999999</v>
      </c>
      <c r="Q14" s="24">
        <f t="shared" si="2"/>
        <v>2820801.3099999931</v>
      </c>
    </row>
    <row r="15" spans="2:18" ht="18.75" x14ac:dyDescent="0.3">
      <c r="B15" s="26" t="s">
        <v>26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10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4">
        <f t="shared" si="2"/>
        <v>0</v>
      </c>
      <c r="R15" s="28"/>
    </row>
    <row r="16" spans="2:18" ht="18.75" x14ac:dyDescent="0.3">
      <c r="B16" s="26" t="s">
        <v>27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10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4">
        <f t="shared" si="2"/>
        <v>0</v>
      </c>
    </row>
    <row r="17" spans="2:17" ht="18.75" x14ac:dyDescent="0.3">
      <c r="B17" s="26" t="s">
        <v>28</v>
      </c>
      <c r="C17" s="27">
        <v>32793202</v>
      </c>
      <c r="D17" s="27">
        <v>30807202</v>
      </c>
      <c r="E17" s="27">
        <v>2669907.41</v>
      </c>
      <c r="F17" s="27">
        <v>2601553.4099999997</v>
      </c>
      <c r="G17" s="27">
        <v>2578329.94</v>
      </c>
      <c r="H17" s="27">
        <v>2589807.67</v>
      </c>
      <c r="I17" s="27">
        <v>2595405.4700000002</v>
      </c>
      <c r="J17" s="10">
        <v>2567025.6800000002</v>
      </c>
      <c r="K17" s="27">
        <v>2526992.6</v>
      </c>
      <c r="L17" s="27">
        <v>2479540.4700000002</v>
      </c>
      <c r="M17" s="27">
        <v>2467905.0699999998</v>
      </c>
      <c r="N17" s="27">
        <v>2498730.81</v>
      </c>
      <c r="O17" s="27">
        <v>2481415.37</v>
      </c>
      <c r="P17" s="27">
        <v>2504034.71</v>
      </c>
      <c r="Q17" s="24">
        <f t="shared" si="2"/>
        <v>246553.3900000006</v>
      </c>
    </row>
    <row r="18" spans="2:17" s="25" customFormat="1" ht="18.75" x14ac:dyDescent="0.3">
      <c r="B18" s="22" t="s">
        <v>29</v>
      </c>
      <c r="C18" s="23">
        <f>SUM(C19:C27)</f>
        <v>34124235</v>
      </c>
      <c r="D18" s="23">
        <f>SUM(D19:D27)</f>
        <v>38424572.060000002</v>
      </c>
      <c r="E18" s="24">
        <f t="shared" ref="E18:O18" si="3">SUM(E19:E27)</f>
        <v>349811.94</v>
      </c>
      <c r="F18" s="24">
        <f t="shared" si="3"/>
        <v>2980738.67</v>
      </c>
      <c r="G18" s="24">
        <f t="shared" si="3"/>
        <v>2407924.34</v>
      </c>
      <c r="H18" s="24">
        <f t="shared" si="3"/>
        <v>4041939.17</v>
      </c>
      <c r="I18" s="24">
        <f t="shared" si="3"/>
        <v>1759887.52</v>
      </c>
      <c r="J18" s="24">
        <f t="shared" si="3"/>
        <v>2125738.91</v>
      </c>
      <c r="K18" s="24">
        <f t="shared" si="3"/>
        <v>2350807.73</v>
      </c>
      <c r="L18" s="29">
        <f t="shared" si="3"/>
        <v>1644881.0899999999</v>
      </c>
      <c r="M18" s="29">
        <f t="shared" si="3"/>
        <v>4251249.49</v>
      </c>
      <c r="N18" s="29">
        <f t="shared" si="3"/>
        <v>2536284.8800000004</v>
      </c>
      <c r="O18" s="29">
        <f t="shared" si="3"/>
        <v>1416940.08</v>
      </c>
      <c r="P18" s="24">
        <f>SUM(P19:P27)</f>
        <v>5132584.22</v>
      </c>
      <c r="Q18" s="24">
        <f t="shared" si="2"/>
        <v>7425784.0200000042</v>
      </c>
    </row>
    <row r="19" spans="2:17" ht="18.75" x14ac:dyDescent="0.3">
      <c r="B19" s="26" t="s">
        <v>30</v>
      </c>
      <c r="C19" s="27">
        <v>10159998</v>
      </c>
      <c r="D19" s="27">
        <v>9392900</v>
      </c>
      <c r="E19" s="10">
        <v>349811.94</v>
      </c>
      <c r="F19" s="10">
        <v>613630.53999999992</v>
      </c>
      <c r="G19" s="10">
        <v>750106.53</v>
      </c>
      <c r="H19" s="10">
        <v>573050.31000000006</v>
      </c>
      <c r="I19" s="10">
        <v>686451.29</v>
      </c>
      <c r="J19" s="10">
        <v>748517.35</v>
      </c>
      <c r="K19" s="10">
        <v>548644.18000000005</v>
      </c>
      <c r="L19" s="27">
        <v>763252.19</v>
      </c>
      <c r="M19" s="10">
        <v>822344.88</v>
      </c>
      <c r="N19" s="10">
        <v>783844.91</v>
      </c>
      <c r="O19" s="10">
        <v>573592.31000000006</v>
      </c>
      <c r="P19" s="10">
        <v>1183002.8999999999</v>
      </c>
      <c r="Q19" s="24">
        <f t="shared" si="2"/>
        <v>996650.67000000179</v>
      </c>
    </row>
    <row r="20" spans="2:17" ht="18.75" x14ac:dyDescent="0.3">
      <c r="B20" s="26" t="s">
        <v>31</v>
      </c>
      <c r="C20" s="27">
        <v>632000</v>
      </c>
      <c r="D20" s="27">
        <v>763491.7</v>
      </c>
      <c r="E20" s="10">
        <v>0</v>
      </c>
      <c r="F20" s="10">
        <v>0</v>
      </c>
      <c r="G20" s="10">
        <v>0</v>
      </c>
      <c r="H20" s="10">
        <v>56286</v>
      </c>
      <c r="I20" s="10">
        <v>0</v>
      </c>
      <c r="J20" s="10">
        <v>131491.70000000001</v>
      </c>
      <c r="K20" s="10">
        <v>11483.21</v>
      </c>
      <c r="L20" s="27">
        <v>1770</v>
      </c>
      <c r="M20" s="10">
        <v>0</v>
      </c>
      <c r="N20" s="10">
        <v>9668</v>
      </c>
      <c r="O20" s="10">
        <v>0</v>
      </c>
      <c r="P20" s="10">
        <v>0</v>
      </c>
      <c r="Q20" s="24">
        <f t="shared" si="2"/>
        <v>552792.79</v>
      </c>
    </row>
    <row r="21" spans="2:17" ht="18.75" x14ac:dyDescent="0.3">
      <c r="B21" s="26" t="s">
        <v>32</v>
      </c>
      <c r="C21" s="27">
        <v>1695986</v>
      </c>
      <c r="D21" s="27">
        <v>1175986</v>
      </c>
      <c r="E21" s="10">
        <v>0</v>
      </c>
      <c r="F21" s="10">
        <v>32950</v>
      </c>
      <c r="G21" s="10">
        <v>30450</v>
      </c>
      <c r="H21" s="10">
        <v>58100</v>
      </c>
      <c r="I21" s="10">
        <v>0</v>
      </c>
      <c r="J21" s="10">
        <v>75800</v>
      </c>
      <c r="K21" s="10">
        <v>217050</v>
      </c>
      <c r="L21" s="27">
        <v>38250</v>
      </c>
      <c r="M21" s="10">
        <v>0</v>
      </c>
      <c r="N21" s="10">
        <v>159950</v>
      </c>
      <c r="O21" s="10">
        <v>98900</v>
      </c>
      <c r="P21" s="10">
        <v>62300</v>
      </c>
      <c r="Q21" s="24">
        <f t="shared" si="2"/>
        <v>402236</v>
      </c>
    </row>
    <row r="22" spans="2:17" ht="18.75" x14ac:dyDescent="0.3">
      <c r="B22" s="26" t="s">
        <v>33</v>
      </c>
      <c r="C22" s="27">
        <v>40000</v>
      </c>
      <c r="D22" s="27">
        <v>40000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5000</v>
      </c>
      <c r="K22" s="10">
        <v>0</v>
      </c>
      <c r="L22" s="10">
        <v>5000</v>
      </c>
      <c r="M22" s="10">
        <v>0</v>
      </c>
      <c r="N22" s="10">
        <v>10000</v>
      </c>
      <c r="O22" s="10">
        <v>0</v>
      </c>
      <c r="P22" s="10">
        <v>0</v>
      </c>
      <c r="Q22" s="24">
        <f t="shared" si="2"/>
        <v>20000</v>
      </c>
    </row>
    <row r="23" spans="2:17" ht="18.75" x14ac:dyDescent="0.3">
      <c r="B23" s="26" t="s">
        <v>34</v>
      </c>
      <c r="C23" s="27">
        <v>4525156</v>
      </c>
      <c r="D23" s="27">
        <v>4525156</v>
      </c>
      <c r="E23" s="10">
        <v>0</v>
      </c>
      <c r="F23" s="10">
        <v>737525.84</v>
      </c>
      <c r="G23" s="10">
        <v>368762.92</v>
      </c>
      <c r="H23" s="10">
        <v>368762.92</v>
      </c>
      <c r="I23" s="10">
        <v>368762.92</v>
      </c>
      <c r="J23" s="10">
        <v>368762.92</v>
      </c>
      <c r="K23" s="10">
        <v>368762.92</v>
      </c>
      <c r="L23" s="10">
        <v>368762.92</v>
      </c>
      <c r="M23" s="10">
        <v>368762.92</v>
      </c>
      <c r="N23" s="10">
        <v>368762.92</v>
      </c>
      <c r="O23" s="10">
        <v>368762.92</v>
      </c>
      <c r="P23" s="10">
        <v>368762.92</v>
      </c>
      <c r="Q23" s="24">
        <f t="shared" si="2"/>
        <v>100000.96000000078</v>
      </c>
    </row>
    <row r="24" spans="2:17" ht="18.75" x14ac:dyDescent="0.3">
      <c r="B24" s="26" t="s">
        <v>35</v>
      </c>
      <c r="C24" s="27">
        <v>7100000</v>
      </c>
      <c r="D24" s="27">
        <v>6924000</v>
      </c>
      <c r="E24" s="10">
        <v>0</v>
      </c>
      <c r="F24" s="10">
        <v>621716.28999999992</v>
      </c>
      <c r="G24" s="10">
        <v>291992.01</v>
      </c>
      <c r="H24" s="10">
        <v>2906089.94</v>
      </c>
      <c r="I24" s="10">
        <v>285486.52</v>
      </c>
      <c r="J24" s="10">
        <v>315730.03000000003</v>
      </c>
      <c r="K24" s="10">
        <v>290470.78000000003</v>
      </c>
      <c r="L24" s="10">
        <v>261930.13</v>
      </c>
      <c r="M24" s="10">
        <v>144082.62</v>
      </c>
      <c r="N24" s="10">
        <v>567834.55000000005</v>
      </c>
      <c r="O24" s="10">
        <v>256126.83</v>
      </c>
      <c r="P24" s="10">
        <v>311178.03999999998</v>
      </c>
      <c r="Q24" s="24">
        <f t="shared" si="2"/>
        <v>671362.25999999978</v>
      </c>
    </row>
    <row r="25" spans="2:17" ht="18.75" x14ac:dyDescent="0.3">
      <c r="B25" s="26" t="s">
        <v>36</v>
      </c>
      <c r="C25" s="27">
        <v>4736800</v>
      </c>
      <c r="D25" s="27">
        <v>7804443.3600000003</v>
      </c>
      <c r="E25" s="10">
        <v>0</v>
      </c>
      <c r="F25" s="10">
        <v>28320</v>
      </c>
      <c r="G25" s="10">
        <v>966612.88</v>
      </c>
      <c r="H25" s="10">
        <v>0</v>
      </c>
      <c r="I25" s="10">
        <v>343076.79</v>
      </c>
      <c r="J25" s="10">
        <v>405901.91</v>
      </c>
      <c r="K25" s="10">
        <v>484941.54</v>
      </c>
      <c r="L25" s="10">
        <v>96040.85</v>
      </c>
      <c r="M25" s="10">
        <v>1559175.47</v>
      </c>
      <c r="N25" s="10">
        <v>310957.55</v>
      </c>
      <c r="O25" s="10">
        <v>88583.02</v>
      </c>
      <c r="P25" s="10">
        <v>721161.37</v>
      </c>
      <c r="Q25" s="24">
        <f t="shared" si="2"/>
        <v>2799671.9800000009</v>
      </c>
    </row>
    <row r="26" spans="2:17" ht="18.75" x14ac:dyDescent="0.3">
      <c r="B26" s="26" t="s">
        <v>37</v>
      </c>
      <c r="C26" s="27">
        <v>3557075</v>
      </c>
      <c r="D26" s="27">
        <v>6121375</v>
      </c>
      <c r="E26" s="10">
        <v>0</v>
      </c>
      <c r="F26" s="10">
        <v>946596</v>
      </c>
      <c r="G26" s="10">
        <v>0</v>
      </c>
      <c r="H26" s="10">
        <v>0</v>
      </c>
      <c r="I26" s="10">
        <v>0</v>
      </c>
      <c r="J26" s="10">
        <v>24975</v>
      </c>
      <c r="K26" s="10">
        <v>352460.1</v>
      </c>
      <c r="L26" s="10">
        <v>12525</v>
      </c>
      <c r="M26" s="10">
        <v>1356883.6</v>
      </c>
      <c r="N26" s="10">
        <v>227537</v>
      </c>
      <c r="O26" s="10">
        <v>0</v>
      </c>
      <c r="P26" s="10">
        <v>1754581.35</v>
      </c>
      <c r="Q26" s="24">
        <f t="shared" si="2"/>
        <v>1445816.9500000002</v>
      </c>
    </row>
    <row r="27" spans="2:17" ht="18.75" x14ac:dyDescent="0.3">
      <c r="B27" s="26" t="s">
        <v>38</v>
      </c>
      <c r="C27" s="27">
        <v>1677220</v>
      </c>
      <c r="D27" s="27">
        <v>1677220</v>
      </c>
      <c r="E27" s="10">
        <v>0</v>
      </c>
      <c r="F27" s="10">
        <v>0</v>
      </c>
      <c r="G27" s="10">
        <v>0</v>
      </c>
      <c r="H27" s="10">
        <v>79650</v>
      </c>
      <c r="I27" s="10">
        <v>76110</v>
      </c>
      <c r="J27" s="10">
        <v>49560</v>
      </c>
      <c r="K27" s="10">
        <v>76995</v>
      </c>
      <c r="L27" s="27">
        <v>97350</v>
      </c>
      <c r="M27" s="10">
        <v>0</v>
      </c>
      <c r="N27" s="10">
        <v>97729.95</v>
      </c>
      <c r="O27" s="10">
        <v>30975</v>
      </c>
      <c r="P27" s="10">
        <v>731597.64</v>
      </c>
      <c r="Q27" s="24">
        <f t="shared" si="2"/>
        <v>437252.41000000003</v>
      </c>
    </row>
    <row r="28" spans="2:17" s="25" customFormat="1" ht="18.75" x14ac:dyDescent="0.3">
      <c r="B28" s="22" t="s">
        <v>39</v>
      </c>
      <c r="C28" s="23">
        <f>SUM(C29:C37)</f>
        <v>14845872</v>
      </c>
      <c r="D28" s="23">
        <f>SUM(D29:D37)</f>
        <v>16035736.649999999</v>
      </c>
      <c r="E28" s="24">
        <f t="shared" ref="E28:O28" si="4">SUM(E29:E37)</f>
        <v>0</v>
      </c>
      <c r="F28" s="24">
        <f t="shared" si="4"/>
        <v>425709.6</v>
      </c>
      <c r="G28" s="24">
        <f t="shared" si="4"/>
        <v>757640.32</v>
      </c>
      <c r="H28" s="24">
        <f t="shared" si="4"/>
        <v>1146852.55</v>
      </c>
      <c r="I28" s="24">
        <f t="shared" si="4"/>
        <v>1163706.1700000002</v>
      </c>
      <c r="J28" s="24">
        <f t="shared" si="4"/>
        <v>712634.88</v>
      </c>
      <c r="K28" s="24">
        <f t="shared" si="4"/>
        <v>563767.72</v>
      </c>
      <c r="L28" s="29">
        <f t="shared" si="4"/>
        <v>480502.45000000007</v>
      </c>
      <c r="M28" s="29">
        <f t="shared" si="4"/>
        <v>1611203.3599999999</v>
      </c>
      <c r="N28" s="29">
        <f t="shared" si="4"/>
        <v>1982970.42</v>
      </c>
      <c r="O28" s="29">
        <f t="shared" si="4"/>
        <v>255624.4</v>
      </c>
      <c r="P28" s="24">
        <f>SUM(P29:P37)</f>
        <v>3769912.5599999996</v>
      </c>
      <c r="Q28" s="24">
        <f t="shared" si="2"/>
        <v>3165212.2199999979</v>
      </c>
    </row>
    <row r="29" spans="2:17" ht="18.75" x14ac:dyDescent="0.3">
      <c r="B29" s="26" t="s">
        <v>40</v>
      </c>
      <c r="C29" s="27">
        <v>3933200</v>
      </c>
      <c r="D29" s="27">
        <v>4034501.71</v>
      </c>
      <c r="E29" s="10">
        <v>0</v>
      </c>
      <c r="F29" s="10">
        <v>225109.6</v>
      </c>
      <c r="G29" s="10">
        <v>36850</v>
      </c>
      <c r="H29" s="10">
        <v>781470.25</v>
      </c>
      <c r="I29" s="10">
        <v>329700</v>
      </c>
      <c r="J29" s="10">
        <v>521250.13</v>
      </c>
      <c r="K29" s="10">
        <v>286340.25</v>
      </c>
      <c r="L29" s="27">
        <v>165574.15</v>
      </c>
      <c r="M29" s="10">
        <v>154000</v>
      </c>
      <c r="N29" s="10">
        <v>568664.66</v>
      </c>
      <c r="O29" s="10">
        <v>148450</v>
      </c>
      <c r="P29" s="10">
        <v>567725</v>
      </c>
      <c r="Q29" s="24">
        <f t="shared" si="2"/>
        <v>249367.67000000004</v>
      </c>
    </row>
    <row r="30" spans="2:17" ht="18.75" x14ac:dyDescent="0.3">
      <c r="B30" s="26" t="s">
        <v>41</v>
      </c>
      <c r="C30" s="27">
        <v>651650</v>
      </c>
      <c r="D30" s="27">
        <v>1132239.47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93996.39</v>
      </c>
      <c r="L30" s="27">
        <v>106400</v>
      </c>
      <c r="M30" s="10">
        <v>0</v>
      </c>
      <c r="N30" s="10">
        <v>0</v>
      </c>
      <c r="O30" s="10">
        <v>0</v>
      </c>
      <c r="P30" s="10">
        <v>474336.4</v>
      </c>
      <c r="Q30" s="24">
        <f t="shared" si="2"/>
        <v>457506.67999999993</v>
      </c>
    </row>
    <row r="31" spans="2:17" ht="18.75" x14ac:dyDescent="0.3">
      <c r="B31" s="26" t="s">
        <v>42</v>
      </c>
      <c r="C31" s="27">
        <v>565565</v>
      </c>
      <c r="D31" s="27">
        <v>490565</v>
      </c>
      <c r="E31" s="10">
        <v>0</v>
      </c>
      <c r="F31" s="10">
        <v>56144.4</v>
      </c>
      <c r="G31" s="10">
        <v>186737.12</v>
      </c>
      <c r="H31" s="10">
        <v>0</v>
      </c>
      <c r="I31" s="10">
        <v>0</v>
      </c>
      <c r="J31" s="10">
        <v>136.47999999999999</v>
      </c>
      <c r="K31" s="10">
        <v>0</v>
      </c>
      <c r="L31" s="27">
        <v>42236.52</v>
      </c>
      <c r="M31" s="10">
        <v>0</v>
      </c>
      <c r="N31" s="10">
        <v>137577.38</v>
      </c>
      <c r="O31" s="10">
        <v>0</v>
      </c>
      <c r="P31" s="10">
        <v>0</v>
      </c>
      <c r="Q31" s="24">
        <f t="shared" si="2"/>
        <v>67733.099999999977</v>
      </c>
    </row>
    <row r="32" spans="2:17" ht="18.75" x14ac:dyDescent="0.3">
      <c r="B32" s="26" t="s">
        <v>43</v>
      </c>
      <c r="C32" s="27">
        <v>171010</v>
      </c>
      <c r="D32" s="27">
        <v>170940</v>
      </c>
      <c r="E32" s="10">
        <v>0</v>
      </c>
      <c r="F32" s="10">
        <v>0</v>
      </c>
      <c r="G32" s="10">
        <v>0</v>
      </c>
      <c r="H32" s="10">
        <v>0</v>
      </c>
      <c r="I32" s="10">
        <v>155470</v>
      </c>
      <c r="J32" s="10">
        <v>0</v>
      </c>
      <c r="K32" s="10">
        <v>0</v>
      </c>
      <c r="L32" s="10">
        <v>0</v>
      </c>
      <c r="M32" s="10">
        <v>0</v>
      </c>
      <c r="N32" s="10">
        <v>690</v>
      </c>
      <c r="O32" s="10">
        <v>0</v>
      </c>
      <c r="P32" s="10">
        <v>0</v>
      </c>
      <c r="Q32" s="24">
        <f t="shared" si="2"/>
        <v>14780</v>
      </c>
    </row>
    <row r="33" spans="2:39" ht="18.75" x14ac:dyDescent="0.3">
      <c r="B33" s="26" t="s">
        <v>44</v>
      </c>
      <c r="C33" s="27">
        <v>1042400</v>
      </c>
      <c r="D33" s="27">
        <v>666834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3249</v>
      </c>
      <c r="K33" s="10">
        <v>0</v>
      </c>
      <c r="L33" s="27">
        <v>0</v>
      </c>
      <c r="M33" s="10">
        <v>488638</v>
      </c>
      <c r="N33" s="10">
        <v>0</v>
      </c>
      <c r="O33" s="10">
        <v>0</v>
      </c>
      <c r="P33" s="10">
        <v>34680.620000000003</v>
      </c>
      <c r="Q33" s="24">
        <f t="shared" si="2"/>
        <v>140266.38</v>
      </c>
    </row>
    <row r="34" spans="2:39" ht="18.75" x14ac:dyDescent="0.3">
      <c r="B34" s="26" t="s">
        <v>45</v>
      </c>
      <c r="C34" s="27">
        <v>304660</v>
      </c>
      <c r="D34" s="27">
        <v>590260.02</v>
      </c>
      <c r="E34" s="10">
        <v>0</v>
      </c>
      <c r="F34" s="10">
        <v>27258</v>
      </c>
      <c r="G34" s="10">
        <v>0</v>
      </c>
      <c r="H34" s="10">
        <v>145325.04999999999</v>
      </c>
      <c r="I34" s="10">
        <v>0</v>
      </c>
      <c r="J34" s="10">
        <v>5213</v>
      </c>
      <c r="K34" s="10">
        <v>0</v>
      </c>
      <c r="L34" s="27">
        <v>1597.4</v>
      </c>
      <c r="M34" s="10">
        <v>0</v>
      </c>
      <c r="N34" s="10">
        <v>3305.13</v>
      </c>
      <c r="O34" s="10">
        <v>0</v>
      </c>
      <c r="P34" s="10">
        <v>255149.99</v>
      </c>
      <c r="Q34" s="24">
        <f t="shared" si="2"/>
        <v>152411.45000000001</v>
      </c>
    </row>
    <row r="35" spans="2:39" ht="18.75" x14ac:dyDescent="0.3">
      <c r="B35" s="26" t="s">
        <v>46</v>
      </c>
      <c r="C35" s="27">
        <v>4990090</v>
      </c>
      <c r="D35" s="27">
        <v>5289772.5999999996</v>
      </c>
      <c r="E35" s="10">
        <v>0</v>
      </c>
      <c r="F35" s="10">
        <v>0</v>
      </c>
      <c r="G35" s="10">
        <v>0</v>
      </c>
      <c r="H35" s="10">
        <v>0</v>
      </c>
      <c r="I35" s="10">
        <v>464253.07</v>
      </c>
      <c r="J35" s="10">
        <v>77301.52</v>
      </c>
      <c r="K35" s="10">
        <v>0</v>
      </c>
      <c r="L35" s="27">
        <v>3168</v>
      </c>
      <c r="M35" s="10">
        <v>0</v>
      </c>
      <c r="N35" s="10">
        <v>1180425</v>
      </c>
      <c r="O35" s="10">
        <v>107174.39999999999</v>
      </c>
      <c r="P35" s="10">
        <v>2119955.79</v>
      </c>
      <c r="Q35" s="24">
        <f t="shared" si="2"/>
        <v>1337494.8199999998</v>
      </c>
    </row>
    <row r="36" spans="2:39" ht="18.75" x14ac:dyDescent="0.3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/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0</v>
      </c>
    </row>
    <row r="37" spans="2:39" ht="18.75" x14ac:dyDescent="0.3">
      <c r="B37" s="26" t="s">
        <v>48</v>
      </c>
      <c r="C37" s="27">
        <v>3187297</v>
      </c>
      <c r="D37" s="27">
        <v>3660623.85</v>
      </c>
      <c r="E37" s="10">
        <v>0</v>
      </c>
      <c r="F37" s="10">
        <v>117197.6</v>
      </c>
      <c r="G37" s="10">
        <v>534053.19999999995</v>
      </c>
      <c r="H37" s="10">
        <v>220057.25</v>
      </c>
      <c r="I37" s="10">
        <v>214283.1</v>
      </c>
      <c r="J37" s="10">
        <v>105484.75</v>
      </c>
      <c r="K37" s="10">
        <v>183431.08</v>
      </c>
      <c r="L37" s="10">
        <v>161526.38</v>
      </c>
      <c r="M37" s="10">
        <v>968565.36</v>
      </c>
      <c r="N37" s="10">
        <v>92308.25</v>
      </c>
      <c r="O37" s="10">
        <v>0</v>
      </c>
      <c r="P37" s="10">
        <v>318064.76</v>
      </c>
      <c r="Q37" s="24">
        <f t="shared" si="2"/>
        <v>745652.11999999988</v>
      </c>
    </row>
    <row r="38" spans="2:39" s="25" customFormat="1" ht="18.75" x14ac:dyDescent="0.3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9">
        <v>0</v>
      </c>
      <c r="M38" s="29">
        <v>0</v>
      </c>
      <c r="N38" s="29">
        <v>0</v>
      </c>
      <c r="O38" s="29">
        <v>0</v>
      </c>
      <c r="P38" s="24">
        <v>0</v>
      </c>
      <c r="Q38" s="24">
        <f t="shared" si="2"/>
        <v>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</row>
    <row r="39" spans="2:39" ht="18.75" x14ac:dyDescent="0.3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.75" x14ac:dyDescent="0.3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.75" x14ac:dyDescent="0.3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.75" x14ac:dyDescent="0.3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.75" x14ac:dyDescent="0.3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.75" x14ac:dyDescent="0.3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.75" x14ac:dyDescent="0.3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.75" x14ac:dyDescent="0.3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.75" x14ac:dyDescent="0.3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9">
        <f t="shared" si="5"/>
        <v>0</v>
      </c>
      <c r="M47" s="29">
        <f t="shared" si="5"/>
        <v>0</v>
      </c>
      <c r="N47" s="29">
        <f t="shared" si="5"/>
        <v>0</v>
      </c>
      <c r="O47" s="29">
        <f t="shared" si="5"/>
        <v>0</v>
      </c>
      <c r="P47" s="24">
        <f t="shared" si="5"/>
        <v>0</v>
      </c>
      <c r="Q47" s="24">
        <f t="shared" si="2"/>
        <v>0</v>
      </c>
    </row>
    <row r="48" spans="2:39" ht="18.75" x14ac:dyDescent="0.3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.75" x14ac:dyDescent="0.3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.75" x14ac:dyDescent="0.3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.75" x14ac:dyDescent="0.3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.75" x14ac:dyDescent="0.3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.75" x14ac:dyDescent="0.3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.75" x14ac:dyDescent="0.3">
      <c r="B54" s="22" t="s">
        <v>65</v>
      </c>
      <c r="C54" s="23">
        <f>SUM(C55:C63)</f>
        <v>5884770</v>
      </c>
      <c r="D54" s="23">
        <f>SUM(D55:D63)</f>
        <v>17063570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298800</v>
      </c>
      <c r="H54" s="24">
        <f t="shared" si="6"/>
        <v>0</v>
      </c>
      <c r="I54" s="24">
        <f t="shared" si="6"/>
        <v>45000</v>
      </c>
      <c r="J54" s="24">
        <f t="shared" si="6"/>
        <v>44975.040000000001</v>
      </c>
      <c r="K54" s="24">
        <f t="shared" si="6"/>
        <v>15463.99</v>
      </c>
      <c r="L54" s="24">
        <f t="shared" si="6"/>
        <v>107220.7</v>
      </c>
      <c r="M54" s="29">
        <f t="shared" si="6"/>
        <v>6204380.0099999998</v>
      </c>
      <c r="N54" s="29">
        <f t="shared" si="6"/>
        <v>453131.8</v>
      </c>
      <c r="O54" s="29">
        <f t="shared" si="6"/>
        <v>918123.65999999992</v>
      </c>
      <c r="P54" s="24">
        <f t="shared" si="6"/>
        <v>3978279.41</v>
      </c>
      <c r="Q54" s="24">
        <f t="shared" si="2"/>
        <v>4998195.3900000006</v>
      </c>
    </row>
    <row r="55" spans="2:17" ht="18.75" x14ac:dyDescent="0.3">
      <c r="B55" s="26" t="s">
        <v>66</v>
      </c>
      <c r="C55" s="27">
        <v>2502965</v>
      </c>
      <c r="D55" s="27">
        <v>3102965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44975.040000000001</v>
      </c>
      <c r="K55" s="10">
        <v>15463.99</v>
      </c>
      <c r="L55" s="10">
        <v>0</v>
      </c>
      <c r="M55" s="10">
        <v>163334.01</v>
      </c>
      <c r="N55" s="10">
        <v>453131.8</v>
      </c>
      <c r="O55" s="10">
        <v>391253.66</v>
      </c>
      <c r="P55" s="10">
        <v>859265.84</v>
      </c>
      <c r="Q55" s="24">
        <f t="shared" si="2"/>
        <v>1175540.6600000001</v>
      </c>
    </row>
    <row r="56" spans="2:17" ht="18.75" x14ac:dyDescent="0.3">
      <c r="B56" s="26" t="s">
        <v>67</v>
      </c>
      <c r="C56" s="27">
        <v>0</v>
      </c>
      <c r="D56" s="27">
        <v>1500000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1421900</v>
      </c>
      <c r="Q56" s="24">
        <f t="shared" si="2"/>
        <v>78100</v>
      </c>
    </row>
    <row r="57" spans="2:17" ht="18.75" x14ac:dyDescent="0.3">
      <c r="B57" s="26" t="s">
        <v>68</v>
      </c>
      <c r="C57" s="27">
        <v>400000</v>
      </c>
      <c r="D57" s="27">
        <v>100000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100000</v>
      </c>
    </row>
    <row r="58" spans="2:17" ht="18.75" x14ac:dyDescent="0.3">
      <c r="B58" s="26" t="s">
        <v>69</v>
      </c>
      <c r="C58" s="27">
        <v>0</v>
      </c>
      <c r="D58" s="27">
        <v>6000000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5565046</v>
      </c>
      <c r="N58" s="10">
        <v>0</v>
      </c>
      <c r="O58" s="10">
        <v>0</v>
      </c>
      <c r="P58" s="10">
        <v>0</v>
      </c>
      <c r="Q58" s="24">
        <f t="shared" si="2"/>
        <v>434954</v>
      </c>
    </row>
    <row r="59" spans="2:17" ht="18.75" x14ac:dyDescent="0.3">
      <c r="B59" s="26" t="s">
        <v>70</v>
      </c>
      <c r="C59" s="27">
        <v>1846355</v>
      </c>
      <c r="D59" s="27">
        <v>4741355</v>
      </c>
      <c r="E59" s="10">
        <v>0</v>
      </c>
      <c r="F59" s="10">
        <v>0</v>
      </c>
      <c r="G59" s="10">
        <v>0</v>
      </c>
      <c r="H59" s="10">
        <v>0</v>
      </c>
      <c r="I59" s="10">
        <v>45000</v>
      </c>
      <c r="J59" s="10">
        <v>0</v>
      </c>
      <c r="K59" s="10">
        <v>0</v>
      </c>
      <c r="L59" s="10">
        <v>0</v>
      </c>
      <c r="M59" s="10">
        <v>476000</v>
      </c>
      <c r="N59" s="10">
        <v>0</v>
      </c>
      <c r="O59" s="10">
        <v>526870</v>
      </c>
      <c r="P59" s="10">
        <v>1122484.24</v>
      </c>
      <c r="Q59" s="24">
        <f t="shared" si="2"/>
        <v>2571000.7599999998</v>
      </c>
    </row>
    <row r="60" spans="2:17" ht="18.75" x14ac:dyDescent="0.3">
      <c r="B60" s="26" t="s">
        <v>71</v>
      </c>
      <c r="C60" s="27">
        <v>155000</v>
      </c>
      <c r="D60" s="27">
        <v>805000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27">
        <v>107220.7</v>
      </c>
      <c r="M60" s="10">
        <v>0</v>
      </c>
      <c r="N60" s="10">
        <v>0</v>
      </c>
      <c r="O60" s="10">
        <v>0</v>
      </c>
      <c r="P60" s="10">
        <v>559317.32999999996</v>
      </c>
      <c r="Q60" s="24">
        <f t="shared" si="2"/>
        <v>138461.97000000009</v>
      </c>
    </row>
    <row r="61" spans="2:17" ht="18.75" x14ac:dyDescent="0.3">
      <c r="B61" s="26" t="s">
        <v>72</v>
      </c>
      <c r="C61" s="27">
        <v>315000</v>
      </c>
      <c r="D61" s="27">
        <v>298800</v>
      </c>
      <c r="E61" s="10">
        <v>0</v>
      </c>
      <c r="F61" s="10">
        <v>0</v>
      </c>
      <c r="G61" s="10">
        <v>298800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4">
        <f t="shared" si="2"/>
        <v>0</v>
      </c>
    </row>
    <row r="62" spans="2:17" ht="18.75" x14ac:dyDescent="0.3">
      <c r="B62" s="26" t="s">
        <v>73</v>
      </c>
      <c r="C62" s="27">
        <v>515450</v>
      </c>
      <c r="D62" s="27">
        <v>515450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15312</v>
      </c>
      <c r="Q62" s="24">
        <f t="shared" si="2"/>
        <v>500138</v>
      </c>
    </row>
    <row r="63" spans="2:17" ht="18.75" x14ac:dyDescent="0.3">
      <c r="B63" s="26" t="s">
        <v>74</v>
      </c>
      <c r="C63" s="27">
        <v>150000</v>
      </c>
      <c r="D63" s="27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0</v>
      </c>
    </row>
    <row r="64" spans="2:17" s="25" customFormat="1" ht="18.75" x14ac:dyDescent="0.3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29">
        <f t="shared" si="7"/>
        <v>0</v>
      </c>
      <c r="M64" s="29">
        <f t="shared" si="7"/>
        <v>0</v>
      </c>
      <c r="N64" s="29">
        <f t="shared" si="7"/>
        <v>0</v>
      </c>
      <c r="O64" s="29">
        <f t="shared" si="7"/>
        <v>0</v>
      </c>
      <c r="P64" s="24">
        <f t="shared" si="7"/>
        <v>0</v>
      </c>
      <c r="Q64" s="24">
        <f t="shared" si="2"/>
        <v>0</v>
      </c>
    </row>
    <row r="65" spans="2:17" ht="18.75" x14ac:dyDescent="0.3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.75" x14ac:dyDescent="0.3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.75" x14ac:dyDescent="0.3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.75" x14ac:dyDescent="0.3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.75" x14ac:dyDescent="0.3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9">
        <f t="shared" si="8"/>
        <v>0</v>
      </c>
      <c r="M69" s="29">
        <f t="shared" si="8"/>
        <v>0</v>
      </c>
      <c r="N69" s="29">
        <f t="shared" si="8"/>
        <v>0</v>
      </c>
      <c r="O69" s="29">
        <f t="shared" si="8"/>
        <v>0</v>
      </c>
      <c r="P69" s="24">
        <f t="shared" si="8"/>
        <v>0</v>
      </c>
      <c r="Q69" s="24">
        <f t="shared" si="2"/>
        <v>0</v>
      </c>
    </row>
    <row r="70" spans="2:17" ht="18.75" x14ac:dyDescent="0.3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.75" x14ac:dyDescent="0.3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.75" x14ac:dyDescent="0.3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9">
        <f t="shared" si="9"/>
        <v>0</v>
      </c>
      <c r="M72" s="29">
        <f t="shared" si="9"/>
        <v>0</v>
      </c>
      <c r="N72" s="29">
        <f t="shared" si="9"/>
        <v>0</v>
      </c>
      <c r="O72" s="29">
        <f t="shared" si="9"/>
        <v>0</v>
      </c>
      <c r="P72" s="24">
        <f t="shared" si="9"/>
        <v>0</v>
      </c>
      <c r="Q72" s="24">
        <f t="shared" si="2"/>
        <v>0</v>
      </c>
    </row>
    <row r="73" spans="2:17" ht="18.75" x14ac:dyDescent="0.3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.75" x14ac:dyDescent="0.3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.75" x14ac:dyDescent="0.3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0">E77+E80+E83</f>
        <v>0</v>
      </c>
      <c r="F76" s="21">
        <f t="shared" si="10"/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31">
        <f t="shared" si="10"/>
        <v>0</v>
      </c>
      <c r="M76" s="31">
        <f t="shared" si="10"/>
        <v>0</v>
      </c>
      <c r="N76" s="31">
        <f t="shared" si="10"/>
        <v>0</v>
      </c>
      <c r="O76" s="31">
        <f t="shared" si="10"/>
        <v>0</v>
      </c>
      <c r="P76" s="21">
        <f t="shared" si="10"/>
        <v>0</v>
      </c>
      <c r="Q76" s="24">
        <f t="shared" si="2"/>
        <v>0</v>
      </c>
    </row>
    <row r="77" spans="2:17" s="25" customFormat="1" ht="18.75" x14ac:dyDescent="0.3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1">SUM(E78:E79)</f>
        <v>0</v>
      </c>
      <c r="F77" s="24">
        <f t="shared" si="11"/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9">
        <f t="shared" si="11"/>
        <v>0</v>
      </c>
      <c r="M77" s="29">
        <f t="shared" si="11"/>
        <v>0</v>
      </c>
      <c r="N77" s="29">
        <f t="shared" si="11"/>
        <v>0</v>
      </c>
      <c r="O77" s="29">
        <f t="shared" si="11"/>
        <v>0</v>
      </c>
      <c r="P77" s="24">
        <f t="shared" si="11"/>
        <v>0</v>
      </c>
      <c r="Q77" s="24">
        <f t="shared" ref="Q77:Q84" si="12">D77-E77-F77-G77-H77-I77-J77-K77-L77-M77-N77-O77-P77</f>
        <v>0</v>
      </c>
    </row>
    <row r="78" spans="2:17" ht="18.75" x14ac:dyDescent="0.3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si="12"/>
        <v>0</v>
      </c>
    </row>
    <row r="79" spans="2:17" ht="18.75" x14ac:dyDescent="0.3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.75" x14ac:dyDescent="0.3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3">SUM(E81:E82)</f>
        <v>0</v>
      </c>
      <c r="F80" s="24">
        <f t="shared" si="13"/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9">
        <f t="shared" si="13"/>
        <v>0</v>
      </c>
      <c r="M80" s="29">
        <f t="shared" si="13"/>
        <v>0</v>
      </c>
      <c r="N80" s="29">
        <f t="shared" si="13"/>
        <v>0</v>
      </c>
      <c r="O80" s="29">
        <f t="shared" si="13"/>
        <v>0</v>
      </c>
      <c r="P80" s="24">
        <f t="shared" si="13"/>
        <v>0</v>
      </c>
      <c r="Q80" s="24">
        <f t="shared" si="12"/>
        <v>0</v>
      </c>
    </row>
    <row r="81" spans="2:17" ht="18.75" x14ac:dyDescent="0.3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.75" x14ac:dyDescent="0.3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.75" x14ac:dyDescent="0.3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4">SUM(E84)</f>
        <v>0</v>
      </c>
      <c r="F83" s="24">
        <f t="shared" si="14"/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9">
        <f t="shared" si="14"/>
        <v>0</v>
      </c>
      <c r="M83" s="29">
        <f t="shared" si="14"/>
        <v>0</v>
      </c>
      <c r="N83" s="29">
        <f t="shared" si="14"/>
        <v>0</v>
      </c>
      <c r="O83" s="29">
        <f t="shared" si="14"/>
        <v>0</v>
      </c>
      <c r="P83" s="24">
        <f t="shared" si="14"/>
        <v>0</v>
      </c>
      <c r="Q83" s="24">
        <f t="shared" si="12"/>
        <v>0</v>
      </c>
    </row>
    <row r="84" spans="2:17" ht="18.75" x14ac:dyDescent="0.3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.75" x14ac:dyDescent="0.3">
      <c r="B85" s="32" t="s">
        <v>96</v>
      </c>
      <c r="C85" s="33">
        <f>C11+C76</f>
        <v>331967148</v>
      </c>
      <c r="D85" s="33">
        <f>D11+D76</f>
        <v>373636149.70999998</v>
      </c>
      <c r="E85" s="34">
        <f t="shared" ref="E85:P85" si="15">E11+E76</f>
        <v>20752582.870000001</v>
      </c>
      <c r="F85" s="34">
        <f t="shared" si="15"/>
        <v>23288165.200000003</v>
      </c>
      <c r="G85" s="34">
        <f t="shared" si="15"/>
        <v>24146258.98</v>
      </c>
      <c r="H85" s="34">
        <f t="shared" si="15"/>
        <v>25310730.170000006</v>
      </c>
      <c r="I85" s="34">
        <f t="shared" si="15"/>
        <v>22746396.010000002</v>
      </c>
      <c r="J85" s="34">
        <f t="shared" si="15"/>
        <v>22819776.869999997</v>
      </c>
      <c r="K85" s="34">
        <f t="shared" si="15"/>
        <v>22186395.559999999</v>
      </c>
      <c r="L85" s="34">
        <f t="shared" si="15"/>
        <v>35257511.420000002</v>
      </c>
      <c r="M85" s="34">
        <f t="shared" si="15"/>
        <v>30878151.449999996</v>
      </c>
      <c r="N85" s="35">
        <f t="shared" si="15"/>
        <v>41027693.790000007</v>
      </c>
      <c r="O85" s="35">
        <f t="shared" si="15"/>
        <v>38071051.36999999</v>
      </c>
      <c r="P85" s="34">
        <f t="shared" si="15"/>
        <v>46810680.030000001</v>
      </c>
      <c r="Q85" s="34">
        <f>D85-E85-F85-G85-H85-I85-J85-K85-L85-M85-N85-O85-P85</f>
        <v>20340755.98999995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2024-01-19T19:46:20Z</dcterms:created>
  <dcterms:modified xsi:type="dcterms:W3CDTF">2024-01-19T19:46:30Z</dcterms:modified>
</cp:coreProperties>
</file>