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45" windowWidth="19395" windowHeight="7665"/>
  </bookViews>
  <sheets>
    <sheet name="P3 Ejecucion " sheetId="1" r:id="rId1"/>
  </sheets>
  <calcPr calcId="145621"/>
</workbook>
</file>

<file path=xl/calcChain.xml><?xml version="1.0" encoding="utf-8"?>
<calcChain xmlns="http://schemas.openxmlformats.org/spreadsheetml/2006/main">
  <c r="P83" i="1" l="1"/>
  <c r="O82" i="1"/>
  <c r="O75" i="1" s="1"/>
  <c r="N82" i="1"/>
  <c r="M82" i="1"/>
  <c r="L82" i="1"/>
  <c r="K82" i="1"/>
  <c r="K75" i="1" s="1"/>
  <c r="J82" i="1"/>
  <c r="I82" i="1"/>
  <c r="H82" i="1"/>
  <c r="G82" i="1"/>
  <c r="G75" i="1" s="1"/>
  <c r="F82" i="1"/>
  <c r="E82" i="1"/>
  <c r="D82" i="1"/>
  <c r="P82" i="1" s="1"/>
  <c r="P81" i="1"/>
  <c r="P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P78" i="1"/>
  <c r="P77" i="1"/>
  <c r="O76" i="1"/>
  <c r="N76" i="1"/>
  <c r="M76" i="1"/>
  <c r="M75" i="1" s="1"/>
  <c r="L76" i="1"/>
  <c r="L75" i="1" s="1"/>
  <c r="K76" i="1"/>
  <c r="J76" i="1"/>
  <c r="I76" i="1"/>
  <c r="I75" i="1" s="1"/>
  <c r="H76" i="1"/>
  <c r="H75" i="1" s="1"/>
  <c r="G76" i="1"/>
  <c r="F76" i="1"/>
  <c r="E76" i="1"/>
  <c r="E75" i="1" s="1"/>
  <c r="D76" i="1"/>
  <c r="P76" i="1" s="1"/>
  <c r="N75" i="1"/>
  <c r="J75" i="1"/>
  <c r="F75" i="1"/>
  <c r="P74" i="1"/>
  <c r="P73" i="1"/>
  <c r="P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/>
  <c r="P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P67" i="1"/>
  <c r="P66" i="1"/>
  <c r="P65" i="1"/>
  <c r="P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/>
  <c r="P61" i="1"/>
  <c r="P60" i="1"/>
  <c r="P59" i="1"/>
  <c r="P58" i="1"/>
  <c r="P57" i="1"/>
  <c r="P56" i="1"/>
  <c r="P55" i="1"/>
  <c r="P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/>
  <c r="P51" i="1"/>
  <c r="P50" i="1"/>
  <c r="P49" i="1"/>
  <c r="P48" i="1"/>
  <c r="P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P26" i="1"/>
  <c r="P25" i="1"/>
  <c r="P24" i="1"/>
  <c r="P23" i="1"/>
  <c r="P22" i="1"/>
  <c r="P21" i="1"/>
  <c r="P20" i="1"/>
  <c r="P19" i="1"/>
  <c r="P18" i="1"/>
  <c r="O17" i="1"/>
  <c r="N17" i="1"/>
  <c r="M17" i="1"/>
  <c r="L17" i="1"/>
  <c r="L10" i="1" s="1"/>
  <c r="L84" i="1" s="1"/>
  <c r="K17" i="1"/>
  <c r="J17" i="1"/>
  <c r="I17" i="1"/>
  <c r="H17" i="1"/>
  <c r="H10" i="1" s="1"/>
  <c r="H84" i="1" s="1"/>
  <c r="G17" i="1"/>
  <c r="F17" i="1"/>
  <c r="E17" i="1"/>
  <c r="D17" i="1"/>
  <c r="P17" i="1" s="1"/>
  <c r="P16" i="1"/>
  <c r="P15" i="1"/>
  <c r="P14" i="1"/>
  <c r="P13" i="1"/>
  <c r="P12" i="1"/>
  <c r="O11" i="1"/>
  <c r="N11" i="1"/>
  <c r="N10" i="1" s="1"/>
  <c r="N84" i="1" s="1"/>
  <c r="M11" i="1"/>
  <c r="M10" i="1" s="1"/>
  <c r="M84" i="1" s="1"/>
  <c r="L11" i="1"/>
  <c r="K11" i="1"/>
  <c r="J11" i="1"/>
  <c r="J10" i="1" s="1"/>
  <c r="J84" i="1" s="1"/>
  <c r="I11" i="1"/>
  <c r="I10" i="1" s="1"/>
  <c r="I84" i="1" s="1"/>
  <c r="H11" i="1"/>
  <c r="G11" i="1"/>
  <c r="F11" i="1"/>
  <c r="F10" i="1" s="1"/>
  <c r="F84" i="1" s="1"/>
  <c r="E11" i="1"/>
  <c r="E10" i="1" s="1"/>
  <c r="E84" i="1" s="1"/>
  <c r="D11" i="1"/>
  <c r="P11" i="1" s="1"/>
  <c r="O10" i="1"/>
  <c r="O84" i="1" s="1"/>
  <c r="K10" i="1"/>
  <c r="K84" i="1" s="1"/>
  <c r="G10" i="1"/>
  <c r="G84" i="1" s="1"/>
  <c r="D10" i="1" l="1"/>
  <c r="D75" i="1"/>
  <c r="P75" i="1" s="1"/>
  <c r="D84" i="1" l="1"/>
  <c r="P84" i="1" s="1"/>
  <c r="P10" i="1"/>
</calcChain>
</file>

<file path=xl/sharedStrings.xml><?xml version="1.0" encoding="utf-8"?>
<sst xmlns="http://schemas.openxmlformats.org/spreadsheetml/2006/main" count="94" uniqueCount="94">
  <si>
    <t>Ministerio de Agricultura</t>
  </si>
  <si>
    <t xml:space="preserve"> 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</si>
  <si>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</si>
  <si>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</si>
  <si>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</si>
  <si>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</si>
  <si>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</si>
  <si>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</si>
  <si>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</si>
  <si>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</si>
  <si>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</si>
  <si>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</si>
  <si>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</si>
  <si>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</si>
  <si>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</si>
  <si>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</si>
  <si>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</si>
  <si>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</si>
  <si>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Ejecutado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</si>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</sst>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0" fillId="0" borderId="0" xfId="0" applyFont="1"/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0" xfId="0" applyFont="1"/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3" borderId="2" xfId="0" applyNumberFormat="1" applyFont="1" applyFill="1" applyBorder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/>
    </xf>
    <xf numFmtId="4" fontId="10" fillId="0" borderId="4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2" fillId="0" borderId="0" xfId="0" applyFont="1"/>
    <xf numFmtId="0" fontId="7" fillId="0" borderId="0" xfId="0" applyFont="1" applyAlignment="1">
      <alignment horizontal="left" indent="2"/>
    </xf>
    <xf numFmtId="0" fontId="0" fillId="0" borderId="5" xfId="0" applyFont="1" applyBorder="1"/>
    <xf numFmtId="0" fontId="1" fillId="0" borderId="0" xfId="0" applyFont="1"/>
    <xf numFmtId="0" fontId="9" fillId="2" borderId="6" xfId="0" applyFont="1" applyFill="1" applyBorder="1" applyAlignment="1">
      <alignment vertical="center"/>
    </xf>
    <xf numFmtId="4" fontId="9" fillId="2" borderId="6" xfId="0" applyNumberFormat="1" applyFont="1" applyFill="1" applyBorder="1"/>
    <xf numFmtId="0" fontId="0" fillId="0" borderId="0" xfId="0" applyBorder="1" applyAlignment="1">
      <alignment horizontal="center"/>
    </xf>
    <xf numFmtId="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482597</xdr:colOff>
      <xdr:row>1</xdr:row>
      <xdr:rowOff>76130</xdr:rowOff>
    </xdr:from>
    <xdr:to>
      <xdr:col>2</xdr:col>
      <xdr:colOff>3127375</xdr:colOff>
      <xdr:row>6</xdr:row>
      <xdr:rowOff>175943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597" y="266630"/>
          <a:ext cx="2644778" cy="1392038"/>
        </a:xfrm>
        <a:prstGeom prst="rect">
          <a:avLst/>
        </a:prstGeom>
      </xdr:spPr>
    </xdr:pic>
    <xdr:clientData/>
  </xdr:twoCellAnchor>
  <xdr:twoCellAnchor editAs="oneCell">
    <xdr:from>
      <xdr:col>14</xdr:col>
      <xdr:colOff>309227</xdr:colOff>
      <xdr:row>1</xdr:row>
      <xdr:rowOff>111125</xdr:rowOff>
    </xdr:from>
    <xdr:to>
      <xdr:col>15</xdr:col>
      <xdr:colOff>972178</xdr:colOff>
      <xdr:row>6</xdr:row>
      <xdr:rowOff>246062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3452" y="301625"/>
          <a:ext cx="1967876" cy="142716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91</xdr:row>
      <xdr:rowOff>47624</xdr:rowOff>
    </xdr:from>
    <xdr:to>
      <xdr:col>2</xdr:col>
      <xdr:colOff>4089400</xdr:colOff>
      <xdr:row>101</xdr:row>
      <xdr:rowOff>114299</xdr:rowOff>
    </xdr:to>
    <xdr:sp macro="" textlink="">
      <xdr:nvSpPr>
        <xdr:cNvPr id="4" name="1 CuadroTexto"/>
        <xdr:cNvSpPr txBox="1"/>
      </xdr:nvSpPr>
      <xdr:spPr>
        <a:xfrm>
          <a:off x="1524000" y="214026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5</xdr:col>
      <xdr:colOff>190517</xdr:colOff>
      <xdr:row>102</xdr:row>
      <xdr:rowOff>0</xdr:rowOff>
    </xdr:from>
    <xdr:to>
      <xdr:col>9</xdr:col>
      <xdr:colOff>92091</xdr:colOff>
      <xdr:row>110</xdr:row>
      <xdr:rowOff>113507</xdr:rowOff>
    </xdr:to>
    <xdr:sp macro="" textlink="">
      <xdr:nvSpPr>
        <xdr:cNvPr id="5" name="5 CuadroTexto"/>
        <xdr:cNvSpPr txBox="1"/>
      </xdr:nvSpPr>
      <xdr:spPr>
        <a:xfrm>
          <a:off x="10820417" y="23450550"/>
          <a:ext cx="5121274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12</xdr:col>
      <xdr:colOff>0</xdr:colOff>
      <xdr:row>91</xdr:row>
      <xdr:rowOff>119056</xdr:rowOff>
    </xdr:from>
    <xdr:to>
      <xdr:col>15</xdr:col>
      <xdr:colOff>736600</xdr:colOff>
      <xdr:row>100</xdr:row>
      <xdr:rowOff>76194</xdr:rowOff>
    </xdr:to>
    <xdr:sp macro="" textlink="">
      <xdr:nvSpPr>
        <xdr:cNvPr id="6" name="6 CuadroTexto"/>
        <xdr:cNvSpPr txBox="1"/>
      </xdr:nvSpPr>
      <xdr:spPr>
        <a:xfrm>
          <a:off x="19764375" y="21474106"/>
          <a:ext cx="46513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Lic. Maria Colombia Vargas</a:t>
          </a:r>
        </a:p>
        <a:p>
          <a:pPr algn="ctr"/>
          <a:r>
            <a:rPr lang="es-US" sz="1800" b="1" baseline="0"/>
            <a:t>  Directora Administrativa y Financiera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88"/>
  <sheetViews>
    <sheetView showGridLines="0" tabSelected="1" topLeftCell="C1" zoomScale="60" zoomScaleNormal="60" workbookViewId="0">
      <selection activeCell="G24" sqref="G24"/>
    </sheetView>
  </sheetViews>
  <sheetFormatPr baseColWidth="10" defaultColWidth="11.42578125" defaultRowHeight="15" x14ac:dyDescent="0.25"/>
  <cols>
    <col min="3" max="3" width="97.42578125" style="3" customWidth="1"/>
    <col min="4" max="16" width="19.5703125" style="26" customWidth="1"/>
    <col min="17" max="18" width="11.42578125" style="3"/>
  </cols>
  <sheetData>
    <row r="3" spans="3:17" ht="28.5" customHeight="1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3:17" ht="21" customHeight="1" x14ac:dyDescent="0.25">
      <c r="C4" s="4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3:17" ht="18.75" x14ac:dyDescent="0.25">
      <c r="C5" s="6">
        <v>2025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3:17" ht="18" customHeight="1" x14ac:dyDescent="0.25">
      <c r="C6" s="8" t="s">
        <v>2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3:17" ht="23.25" customHeight="1" x14ac:dyDescent="0.25">
      <c r="C7" s="9" t="s">
        <v>3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3:17" ht="18.75" x14ac:dyDescent="0.3">
      <c r="C8" s="10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3:17" ht="23.25" customHeight="1" x14ac:dyDescent="0.25">
      <c r="C9" s="12" t="s">
        <v>5</v>
      </c>
      <c r="D9" s="13" t="s">
        <v>6</v>
      </c>
      <c r="E9" s="13" t="s">
        <v>7</v>
      </c>
      <c r="F9" s="13" t="s">
        <v>8</v>
      </c>
      <c r="G9" s="13" t="s">
        <v>9</v>
      </c>
      <c r="H9" s="14" t="s">
        <v>10</v>
      </c>
      <c r="I9" s="13" t="s">
        <v>11</v>
      </c>
      <c r="J9" s="14" t="s">
        <v>12</v>
      </c>
      <c r="K9" s="13" t="s">
        <v>13</v>
      </c>
      <c r="L9" s="13" t="s">
        <v>14</v>
      </c>
      <c r="M9" s="13" t="s">
        <v>15</v>
      </c>
      <c r="N9" s="13" t="s">
        <v>16</v>
      </c>
      <c r="O9" s="14" t="s">
        <v>17</v>
      </c>
      <c r="P9" s="13" t="s">
        <v>18</v>
      </c>
    </row>
    <row r="10" spans="3:17" ht="18.75" x14ac:dyDescent="0.3">
      <c r="C10" s="15" t="s">
        <v>19</v>
      </c>
      <c r="D10" s="16">
        <f t="shared" ref="D10:O10" si="0">D11+D17+D27+D37+D46+D53+D63+D68+D71</f>
        <v>19783124.780000001</v>
      </c>
      <c r="E10" s="16">
        <f t="shared" si="0"/>
        <v>20671236.090000004</v>
      </c>
      <c r="F10" s="16">
        <f t="shared" si="0"/>
        <v>20964507.780000001</v>
      </c>
      <c r="G10" s="16">
        <f t="shared" si="0"/>
        <v>38621161.939999998</v>
      </c>
      <c r="H10" s="16">
        <f t="shared" si="0"/>
        <v>22760356.599999998</v>
      </c>
      <c r="I10" s="16">
        <f t="shared" si="0"/>
        <v>21854991.760000002</v>
      </c>
      <c r="J10" s="16">
        <f t="shared" si="0"/>
        <v>21077737.210000001</v>
      </c>
      <c r="K10" s="16">
        <f t="shared" si="0"/>
        <v>21021528</v>
      </c>
      <c r="L10" s="16">
        <f t="shared" si="0"/>
        <v>20849150.59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6">
        <f>SUM(D10:O10)</f>
        <v>207603794.75</v>
      </c>
    </row>
    <row r="11" spans="3:17" s="19" customFormat="1" ht="18.75" x14ac:dyDescent="0.3">
      <c r="C11" s="17" t="s">
        <v>20</v>
      </c>
      <c r="D11" s="18">
        <f t="shared" ref="D11:O11" si="1">SUM(D12:D16)</f>
        <v>19211902.370000001</v>
      </c>
      <c r="E11" s="18">
        <f t="shared" si="1"/>
        <v>19091194.260000002</v>
      </c>
      <c r="F11" s="18">
        <f t="shared" si="1"/>
        <v>19117959.199999999</v>
      </c>
      <c r="G11" s="18">
        <f t="shared" si="1"/>
        <v>33450549.560000002</v>
      </c>
      <c r="H11" s="18">
        <f t="shared" si="1"/>
        <v>20248869.369999997</v>
      </c>
      <c r="I11" s="18">
        <f t="shared" si="1"/>
        <v>19966159.610000003</v>
      </c>
      <c r="J11" s="18">
        <f t="shared" si="1"/>
        <v>19059037.170000002</v>
      </c>
      <c r="K11" s="18">
        <f t="shared" si="1"/>
        <v>18949464.170000002</v>
      </c>
      <c r="L11" s="18">
        <f t="shared" si="1"/>
        <v>18829555</v>
      </c>
      <c r="M11" s="18">
        <f t="shared" si="1"/>
        <v>0</v>
      </c>
      <c r="N11" s="18">
        <f t="shared" si="1"/>
        <v>0</v>
      </c>
      <c r="O11" s="18">
        <f t="shared" si="1"/>
        <v>0</v>
      </c>
      <c r="P11" s="18">
        <f>SUM(D11:O11)</f>
        <v>187924690.70999998</v>
      </c>
    </row>
    <row r="12" spans="3:17" ht="18.75" x14ac:dyDescent="0.3">
      <c r="C12" s="20" t="s">
        <v>21</v>
      </c>
      <c r="D12" s="11">
        <v>16519792.060000001</v>
      </c>
      <c r="E12" s="11">
        <v>16415137.890000001</v>
      </c>
      <c r="F12" s="11">
        <v>16438542.560000001</v>
      </c>
      <c r="G12" s="11">
        <v>16448542.560000001</v>
      </c>
      <c r="H12" s="11">
        <v>17550322.079999998</v>
      </c>
      <c r="I12" s="11">
        <v>16515126.720000001</v>
      </c>
      <c r="J12" s="11">
        <v>16365290.060000001</v>
      </c>
      <c r="K12" s="11">
        <v>16270290.060000001</v>
      </c>
      <c r="L12" s="11">
        <v>16202398.970000001</v>
      </c>
      <c r="M12" s="11">
        <v>0</v>
      </c>
      <c r="N12" s="11">
        <v>0</v>
      </c>
      <c r="O12" s="11">
        <v>0</v>
      </c>
      <c r="P12" s="11">
        <f t="shared" ref="P12:P75" si="2">SUM(D12:O12)</f>
        <v>148725442.96000001</v>
      </c>
    </row>
    <row r="13" spans="3:17" ht="18.75" x14ac:dyDescent="0.3">
      <c r="C13" s="20" t="s">
        <v>22</v>
      </c>
      <c r="D13" s="11">
        <v>168500</v>
      </c>
      <c r="E13" s="11">
        <v>168500</v>
      </c>
      <c r="F13" s="11">
        <v>168500</v>
      </c>
      <c r="G13" s="11">
        <v>14485635.460000001</v>
      </c>
      <c r="H13" s="11">
        <v>168500</v>
      </c>
      <c r="I13" s="11">
        <v>922800.84</v>
      </c>
      <c r="J13" s="11">
        <v>188500</v>
      </c>
      <c r="K13" s="11">
        <v>188500</v>
      </c>
      <c r="L13" s="11">
        <v>183500</v>
      </c>
      <c r="M13" s="11">
        <v>0</v>
      </c>
      <c r="N13" s="11">
        <v>0</v>
      </c>
      <c r="O13" s="11">
        <v>0</v>
      </c>
      <c r="P13" s="11">
        <f t="shared" si="2"/>
        <v>16642936.300000001</v>
      </c>
    </row>
    <row r="14" spans="3:17" ht="18.75" x14ac:dyDescent="0.3">
      <c r="C14" s="20" t="s">
        <v>23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 t="shared" si="2"/>
        <v>0</v>
      </c>
      <c r="Q14" s="21"/>
    </row>
    <row r="15" spans="3:17" ht="18.75" x14ac:dyDescent="0.3">
      <c r="C15" s="20" t="s">
        <v>24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f t="shared" si="2"/>
        <v>0</v>
      </c>
    </row>
    <row r="16" spans="3:17" ht="18.75" x14ac:dyDescent="0.3">
      <c r="C16" s="20" t="s">
        <v>25</v>
      </c>
      <c r="D16" s="11">
        <v>2523610.31</v>
      </c>
      <c r="E16" s="11">
        <v>2507556.37</v>
      </c>
      <c r="F16" s="11">
        <v>2510916.64</v>
      </c>
      <c r="G16" s="11">
        <v>2516371.54</v>
      </c>
      <c r="H16" s="11">
        <v>2530047.29</v>
      </c>
      <c r="I16" s="11">
        <v>2528232.0499999998</v>
      </c>
      <c r="J16" s="11">
        <v>2505247.11</v>
      </c>
      <c r="K16" s="11">
        <v>2490674.11</v>
      </c>
      <c r="L16" s="11">
        <v>2443656.0299999998</v>
      </c>
      <c r="M16" s="11">
        <v>0</v>
      </c>
      <c r="N16" s="11">
        <v>0</v>
      </c>
      <c r="O16" s="11">
        <v>0</v>
      </c>
      <c r="P16" s="11">
        <f t="shared" si="2"/>
        <v>22556311.449999999</v>
      </c>
    </row>
    <row r="17" spans="3:16" s="19" customFormat="1" ht="18.75" x14ac:dyDescent="0.3">
      <c r="C17" s="17" t="s">
        <v>26</v>
      </c>
      <c r="D17" s="18">
        <f t="shared" ref="D17:N17" si="3">SUM(D18:D26)</f>
        <v>571222.41</v>
      </c>
      <c r="E17" s="18">
        <f t="shared" si="3"/>
        <v>1580041.83</v>
      </c>
      <c r="F17" s="18">
        <f t="shared" si="3"/>
        <v>1846548.58</v>
      </c>
      <c r="G17" s="18">
        <f t="shared" si="3"/>
        <v>3812717.2199999997</v>
      </c>
      <c r="H17" s="18">
        <f t="shared" si="3"/>
        <v>2057124.29</v>
      </c>
      <c r="I17" s="18">
        <f t="shared" si="3"/>
        <v>1539840.0699999998</v>
      </c>
      <c r="J17" s="18">
        <f t="shared" si="3"/>
        <v>1895505.31</v>
      </c>
      <c r="K17" s="18">
        <f t="shared" si="3"/>
        <v>1339524.27</v>
      </c>
      <c r="L17" s="18">
        <f t="shared" si="3"/>
        <v>1963982.19</v>
      </c>
      <c r="M17" s="18">
        <f t="shared" si="3"/>
        <v>0</v>
      </c>
      <c r="N17" s="18">
        <f t="shared" si="3"/>
        <v>0</v>
      </c>
      <c r="O17" s="18">
        <f>SUM(O18:O26)</f>
        <v>0</v>
      </c>
      <c r="P17" s="11">
        <f t="shared" si="2"/>
        <v>16606506.17</v>
      </c>
    </row>
    <row r="18" spans="3:16" ht="18.75" x14ac:dyDescent="0.3">
      <c r="C18" s="20" t="s">
        <v>27</v>
      </c>
      <c r="D18" s="11">
        <v>571222.41</v>
      </c>
      <c r="E18" s="11">
        <v>511069.98</v>
      </c>
      <c r="F18" s="11">
        <v>806796.21</v>
      </c>
      <c r="G18" s="11">
        <v>710791.67</v>
      </c>
      <c r="H18" s="11">
        <v>705681.68</v>
      </c>
      <c r="I18" s="11">
        <v>668537.47</v>
      </c>
      <c r="J18" s="11">
        <v>925789.06</v>
      </c>
      <c r="K18" s="11">
        <v>644930.87</v>
      </c>
      <c r="L18" s="11">
        <v>954227.39</v>
      </c>
      <c r="M18" s="11">
        <v>0</v>
      </c>
      <c r="N18" s="11">
        <v>0</v>
      </c>
      <c r="O18" s="11">
        <v>0</v>
      </c>
      <c r="P18" s="11">
        <f t="shared" si="2"/>
        <v>6499046.7400000002</v>
      </c>
    </row>
    <row r="19" spans="3:16" ht="18.75" x14ac:dyDescent="0.3">
      <c r="C19" s="20" t="s">
        <v>28</v>
      </c>
      <c r="D19" s="11">
        <v>0</v>
      </c>
      <c r="E19" s="11">
        <v>0</v>
      </c>
      <c r="F19" s="11">
        <v>0</v>
      </c>
      <c r="G19" s="11">
        <v>0</v>
      </c>
      <c r="H19" s="11">
        <v>46020</v>
      </c>
      <c r="I19" s="11">
        <v>0</v>
      </c>
      <c r="J19" s="11">
        <v>12788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 t="shared" si="2"/>
        <v>58808</v>
      </c>
    </row>
    <row r="20" spans="3:16" ht="18.75" x14ac:dyDescent="0.3">
      <c r="C20" s="20" t="s">
        <v>29</v>
      </c>
      <c r="D20" s="11">
        <v>0</v>
      </c>
      <c r="E20" s="11">
        <v>0</v>
      </c>
      <c r="F20" s="11">
        <v>147650</v>
      </c>
      <c r="G20" s="11">
        <v>64900</v>
      </c>
      <c r="H20" s="11">
        <v>63150</v>
      </c>
      <c r="I20" s="11">
        <v>94250</v>
      </c>
      <c r="J20" s="11">
        <v>106811.86</v>
      </c>
      <c r="K20" s="11">
        <v>0</v>
      </c>
      <c r="L20" s="11">
        <v>26550</v>
      </c>
      <c r="M20" s="11">
        <v>0</v>
      </c>
      <c r="N20" s="11">
        <v>0</v>
      </c>
      <c r="O20" s="11">
        <v>0</v>
      </c>
      <c r="P20" s="11">
        <f t="shared" si="2"/>
        <v>503311.86</v>
      </c>
    </row>
    <row r="21" spans="3:16" ht="18.75" x14ac:dyDescent="0.3">
      <c r="C21" s="20" t="s">
        <v>30</v>
      </c>
      <c r="D21" s="11">
        <v>0</v>
      </c>
      <c r="E21" s="11">
        <v>0</v>
      </c>
      <c r="F21" s="11">
        <v>0</v>
      </c>
      <c r="G21" s="11">
        <v>0</v>
      </c>
      <c r="H21" s="11">
        <v>27000</v>
      </c>
      <c r="I21" s="11">
        <v>0</v>
      </c>
      <c r="J21" s="11">
        <v>180517.08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 t="shared" si="2"/>
        <v>207517.08</v>
      </c>
    </row>
    <row r="22" spans="3:16" ht="18.75" x14ac:dyDescent="0.3">
      <c r="C22" s="20" t="s">
        <v>31</v>
      </c>
      <c r="D22" s="11">
        <v>0</v>
      </c>
      <c r="E22" s="11">
        <v>792840.28</v>
      </c>
      <c r="F22" s="11">
        <v>396420.14</v>
      </c>
      <c r="G22" s="11">
        <v>396420.14</v>
      </c>
      <c r="H22" s="11">
        <v>396420.14</v>
      </c>
      <c r="I22" s="11">
        <v>396420.14</v>
      </c>
      <c r="J22" s="11">
        <v>396420.14</v>
      </c>
      <c r="K22" s="11">
        <v>396420.14</v>
      </c>
      <c r="L22" s="11">
        <v>426151.65</v>
      </c>
      <c r="M22" s="11">
        <v>0</v>
      </c>
      <c r="N22" s="11">
        <v>0</v>
      </c>
      <c r="O22" s="11">
        <v>0</v>
      </c>
      <c r="P22" s="11">
        <f t="shared" si="2"/>
        <v>3597512.7700000005</v>
      </c>
    </row>
    <row r="23" spans="3:16" ht="18.75" x14ac:dyDescent="0.3">
      <c r="C23" s="20" t="s">
        <v>32</v>
      </c>
      <c r="D23" s="11">
        <v>0</v>
      </c>
      <c r="E23" s="11">
        <v>276131.57</v>
      </c>
      <c r="F23" s="11">
        <v>495682.23</v>
      </c>
      <c r="G23" s="11">
        <v>2495524.8199999998</v>
      </c>
      <c r="H23" s="11">
        <v>525985.94999999995</v>
      </c>
      <c r="I23" s="11">
        <v>261452.46</v>
      </c>
      <c r="J23" s="11">
        <v>269733.7</v>
      </c>
      <c r="K23" s="11">
        <v>265053.26</v>
      </c>
      <c r="L23" s="11">
        <v>263329.02</v>
      </c>
      <c r="M23" s="11">
        <v>0</v>
      </c>
      <c r="N23" s="11">
        <v>0</v>
      </c>
      <c r="O23" s="11">
        <v>0</v>
      </c>
      <c r="P23" s="11">
        <f t="shared" si="2"/>
        <v>4852893.01</v>
      </c>
    </row>
    <row r="24" spans="3:16" ht="18.75" x14ac:dyDescent="0.3">
      <c r="C24" s="20" t="s">
        <v>33</v>
      </c>
      <c r="D24" s="11">
        <v>0</v>
      </c>
      <c r="E24" s="11">
        <v>0</v>
      </c>
      <c r="F24" s="11">
        <v>0</v>
      </c>
      <c r="G24" s="11">
        <v>145080.59</v>
      </c>
      <c r="H24" s="11">
        <v>145514.01999999999</v>
      </c>
      <c r="I24" s="11">
        <v>119180</v>
      </c>
      <c r="J24" s="11">
        <v>0</v>
      </c>
      <c r="K24" s="11">
        <v>4800</v>
      </c>
      <c r="L24" s="11">
        <v>45725</v>
      </c>
      <c r="M24" s="11">
        <v>0</v>
      </c>
      <c r="N24" s="11">
        <v>0</v>
      </c>
      <c r="O24" s="11">
        <v>0</v>
      </c>
      <c r="P24" s="11">
        <f t="shared" si="2"/>
        <v>460299.61</v>
      </c>
    </row>
    <row r="25" spans="3:16" ht="18.75" x14ac:dyDescent="0.3">
      <c r="C25" s="20" t="s">
        <v>34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2245.5</v>
      </c>
      <c r="K25" s="11">
        <v>28320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2"/>
        <v>30565.5</v>
      </c>
    </row>
    <row r="26" spans="3:16" ht="18.75" x14ac:dyDescent="0.3">
      <c r="C26" s="20" t="s">
        <v>35</v>
      </c>
      <c r="D26" s="11">
        <v>0</v>
      </c>
      <c r="E26" s="11">
        <v>0</v>
      </c>
      <c r="F26" s="11">
        <v>0</v>
      </c>
      <c r="G26" s="11">
        <v>0</v>
      </c>
      <c r="H26" s="11">
        <v>147352.5</v>
      </c>
      <c r="I26" s="11">
        <v>0</v>
      </c>
      <c r="J26" s="11">
        <v>1199.97</v>
      </c>
      <c r="K26" s="11">
        <v>0</v>
      </c>
      <c r="L26" s="11">
        <v>247999.13</v>
      </c>
      <c r="M26" s="11">
        <v>0</v>
      </c>
      <c r="N26" s="11">
        <v>0</v>
      </c>
      <c r="O26" s="11">
        <v>0</v>
      </c>
      <c r="P26" s="11">
        <f t="shared" si="2"/>
        <v>396551.6</v>
      </c>
    </row>
    <row r="27" spans="3:16" s="19" customFormat="1" ht="18.75" x14ac:dyDescent="0.3">
      <c r="C27" s="17" t="s">
        <v>36</v>
      </c>
      <c r="D27" s="18">
        <f t="shared" ref="D27:N27" si="4">SUM(D28:D36)</f>
        <v>0</v>
      </c>
      <c r="E27" s="18">
        <f t="shared" si="4"/>
        <v>0</v>
      </c>
      <c r="F27" s="18">
        <f t="shared" si="4"/>
        <v>0</v>
      </c>
      <c r="G27" s="18">
        <f t="shared" si="4"/>
        <v>1357895.1600000001</v>
      </c>
      <c r="H27" s="18">
        <f t="shared" si="4"/>
        <v>454362.94000000006</v>
      </c>
      <c r="I27" s="18">
        <f t="shared" si="4"/>
        <v>348992.07999999996</v>
      </c>
      <c r="J27" s="18">
        <f t="shared" si="4"/>
        <v>123194.73</v>
      </c>
      <c r="K27" s="18">
        <f t="shared" si="4"/>
        <v>732539.56</v>
      </c>
      <c r="L27" s="18">
        <f t="shared" si="4"/>
        <v>55613.4</v>
      </c>
      <c r="M27" s="18">
        <f t="shared" si="4"/>
        <v>0</v>
      </c>
      <c r="N27" s="18">
        <f t="shared" si="4"/>
        <v>0</v>
      </c>
      <c r="O27" s="18">
        <f>SUM(O28:O36)</f>
        <v>0</v>
      </c>
      <c r="P27" s="11">
        <f t="shared" si="2"/>
        <v>3072597.87</v>
      </c>
    </row>
    <row r="28" spans="3:16" ht="18.75" x14ac:dyDescent="0.3">
      <c r="C28" s="20" t="s">
        <v>37</v>
      </c>
      <c r="D28" s="11">
        <v>0</v>
      </c>
      <c r="E28" s="11">
        <v>0</v>
      </c>
      <c r="F28" s="11">
        <v>0</v>
      </c>
      <c r="G28" s="11">
        <v>378149.34</v>
      </c>
      <c r="H28" s="11">
        <v>20160</v>
      </c>
      <c r="I28" s="11">
        <v>188800</v>
      </c>
      <c r="J28" s="11">
        <v>1560.25</v>
      </c>
      <c r="K28" s="11">
        <v>192499.6</v>
      </c>
      <c r="L28" s="11">
        <v>0</v>
      </c>
      <c r="M28" s="11">
        <v>0</v>
      </c>
      <c r="N28" s="11">
        <v>0</v>
      </c>
      <c r="O28" s="11">
        <v>0</v>
      </c>
      <c r="P28" s="11">
        <f t="shared" si="2"/>
        <v>781169.19000000006</v>
      </c>
    </row>
    <row r="29" spans="3:16" ht="18.75" x14ac:dyDescent="0.3">
      <c r="C29" s="20" t="s">
        <v>38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24321.759999999998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 t="shared" si="2"/>
        <v>24321.759999999998</v>
      </c>
    </row>
    <row r="30" spans="3:16" ht="18.75" x14ac:dyDescent="0.3">
      <c r="C30" s="20" t="s">
        <v>39</v>
      </c>
      <c r="D30" s="11">
        <v>0</v>
      </c>
      <c r="E30" s="11">
        <v>0</v>
      </c>
      <c r="F30" s="11">
        <v>0</v>
      </c>
      <c r="G30" s="11">
        <v>52250.400000000001</v>
      </c>
      <c r="H30" s="11">
        <v>123850.91</v>
      </c>
      <c r="I30" s="11">
        <v>0</v>
      </c>
      <c r="J30" s="11">
        <v>186.44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2"/>
        <v>176287.75</v>
      </c>
    </row>
    <row r="31" spans="3:16" ht="18.75" x14ac:dyDescent="0.3">
      <c r="C31" s="20" t="s">
        <v>40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 t="shared" si="2"/>
        <v>0</v>
      </c>
    </row>
    <row r="32" spans="3:16" ht="18.75" x14ac:dyDescent="0.3">
      <c r="C32" s="20" t="s">
        <v>41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441013.2</v>
      </c>
      <c r="L32" s="11">
        <v>0</v>
      </c>
      <c r="M32" s="11">
        <v>0</v>
      </c>
      <c r="N32" s="11">
        <v>0</v>
      </c>
      <c r="O32" s="11">
        <v>0</v>
      </c>
      <c r="P32" s="11">
        <f t="shared" si="2"/>
        <v>441013.2</v>
      </c>
    </row>
    <row r="33" spans="3:16" ht="18.75" x14ac:dyDescent="0.3">
      <c r="C33" s="20" t="s">
        <v>42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68228.759999999995</v>
      </c>
      <c r="L33" s="11">
        <v>0</v>
      </c>
      <c r="M33" s="11">
        <v>0</v>
      </c>
      <c r="N33" s="11">
        <v>0</v>
      </c>
      <c r="O33" s="11">
        <v>0</v>
      </c>
      <c r="P33" s="11">
        <f t="shared" si="2"/>
        <v>68228.759999999995</v>
      </c>
    </row>
    <row r="34" spans="3:16" ht="18.75" x14ac:dyDescent="0.3">
      <c r="C34" s="20" t="s">
        <v>43</v>
      </c>
      <c r="D34" s="11">
        <v>0</v>
      </c>
      <c r="E34" s="11">
        <v>0</v>
      </c>
      <c r="F34" s="11">
        <v>0</v>
      </c>
      <c r="G34" s="11">
        <v>665243.37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2"/>
        <v>665243.37</v>
      </c>
    </row>
    <row r="35" spans="3:16" ht="18.75" x14ac:dyDescent="0.3">
      <c r="C35" s="20" t="s">
        <v>44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2"/>
        <v>0</v>
      </c>
    </row>
    <row r="36" spans="3:16" ht="18.75" x14ac:dyDescent="0.3">
      <c r="C36" s="20" t="s">
        <v>45</v>
      </c>
      <c r="D36" s="11">
        <v>0</v>
      </c>
      <c r="E36" s="11">
        <v>0</v>
      </c>
      <c r="F36" s="11">
        <v>0</v>
      </c>
      <c r="G36" s="11">
        <v>262252.05</v>
      </c>
      <c r="H36" s="11">
        <v>310352.03000000003</v>
      </c>
      <c r="I36" s="11">
        <v>160192.07999999999</v>
      </c>
      <c r="J36" s="11">
        <v>97126.28</v>
      </c>
      <c r="K36" s="11">
        <v>30798</v>
      </c>
      <c r="L36" s="11">
        <v>55613.4</v>
      </c>
      <c r="M36" s="11">
        <v>0</v>
      </c>
      <c r="N36" s="11">
        <v>0</v>
      </c>
      <c r="O36" s="11">
        <v>0</v>
      </c>
      <c r="P36" s="11">
        <f t="shared" si="2"/>
        <v>916333.84000000008</v>
      </c>
    </row>
    <row r="37" spans="3:16" s="19" customFormat="1" ht="18.75" x14ac:dyDescent="0.3">
      <c r="C37" s="17" t="s">
        <v>46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1">
        <f t="shared" si="2"/>
        <v>0</v>
      </c>
    </row>
    <row r="38" spans="3:16" ht="18.75" x14ac:dyDescent="0.3">
      <c r="C38" s="20" t="s">
        <v>47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2"/>
        <v>0</v>
      </c>
    </row>
    <row r="39" spans="3:16" ht="18.75" x14ac:dyDescent="0.3">
      <c r="C39" s="20" t="s">
        <v>48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2"/>
        <v>0</v>
      </c>
    </row>
    <row r="40" spans="3:16" ht="18.75" x14ac:dyDescent="0.3">
      <c r="C40" s="20" t="s">
        <v>49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2"/>
        <v>0</v>
      </c>
    </row>
    <row r="41" spans="3:16" ht="18.75" x14ac:dyDescent="0.3">
      <c r="C41" s="20" t="s">
        <v>50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2"/>
        <v>0</v>
      </c>
    </row>
    <row r="42" spans="3:16" ht="18.75" x14ac:dyDescent="0.3">
      <c r="C42" s="20" t="s">
        <v>51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2"/>
        <v>0</v>
      </c>
    </row>
    <row r="43" spans="3:16" ht="18.75" x14ac:dyDescent="0.3">
      <c r="C43" s="20" t="s">
        <v>52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2"/>
        <v>0</v>
      </c>
    </row>
    <row r="44" spans="3:16" ht="18.75" x14ac:dyDescent="0.3">
      <c r="C44" s="20" t="s">
        <v>53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2"/>
        <v>0</v>
      </c>
    </row>
    <row r="45" spans="3:16" ht="18.75" x14ac:dyDescent="0.3">
      <c r="C45" s="20" t="s">
        <v>54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"/>
        <v>0</v>
      </c>
    </row>
    <row r="46" spans="3:16" s="19" customFormat="1" ht="18.75" x14ac:dyDescent="0.3">
      <c r="C46" s="17" t="s">
        <v>55</v>
      </c>
      <c r="D46" s="18">
        <f t="shared" ref="D46:O46" si="5">SUM(D47:D52)</f>
        <v>0</v>
      </c>
      <c r="E46" s="18">
        <f t="shared" si="5"/>
        <v>0</v>
      </c>
      <c r="F46" s="18">
        <f t="shared" si="5"/>
        <v>0</v>
      </c>
      <c r="G46" s="18">
        <f t="shared" si="5"/>
        <v>0</v>
      </c>
      <c r="H46" s="18">
        <f t="shared" si="5"/>
        <v>0</v>
      </c>
      <c r="I46" s="18">
        <f t="shared" si="5"/>
        <v>0</v>
      </c>
      <c r="J46" s="18">
        <f t="shared" si="5"/>
        <v>0</v>
      </c>
      <c r="K46" s="18">
        <f t="shared" si="5"/>
        <v>0</v>
      </c>
      <c r="L46" s="18">
        <f t="shared" si="5"/>
        <v>0</v>
      </c>
      <c r="M46" s="18">
        <f t="shared" si="5"/>
        <v>0</v>
      </c>
      <c r="N46" s="18">
        <f t="shared" si="5"/>
        <v>0</v>
      </c>
      <c r="O46" s="18">
        <f t="shared" si="5"/>
        <v>0</v>
      </c>
      <c r="P46" s="11">
        <f t="shared" si="2"/>
        <v>0</v>
      </c>
    </row>
    <row r="47" spans="3:16" ht="18.75" x14ac:dyDescent="0.3">
      <c r="C47" s="20" t="s">
        <v>56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2"/>
        <v>0</v>
      </c>
    </row>
    <row r="48" spans="3:16" ht="18.75" x14ac:dyDescent="0.3">
      <c r="C48" s="20" t="s">
        <v>57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2"/>
        <v>0</v>
      </c>
    </row>
    <row r="49" spans="3:16" ht="18.75" x14ac:dyDescent="0.3">
      <c r="C49" s="20" t="s">
        <v>58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2"/>
        <v>0</v>
      </c>
    </row>
    <row r="50" spans="3:16" ht="18.75" x14ac:dyDescent="0.3">
      <c r="C50" s="20" t="s">
        <v>59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2"/>
        <v>0</v>
      </c>
    </row>
    <row r="51" spans="3:16" ht="18.75" x14ac:dyDescent="0.3">
      <c r="C51" s="20" t="s">
        <v>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2"/>
        <v>0</v>
      </c>
    </row>
    <row r="52" spans="3:16" ht="18.75" x14ac:dyDescent="0.3">
      <c r="C52" s="20" t="s">
        <v>61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"/>
        <v>0</v>
      </c>
    </row>
    <row r="53" spans="3:16" s="19" customFormat="1" ht="18.75" x14ac:dyDescent="0.3">
      <c r="C53" s="17" t="s">
        <v>62</v>
      </c>
      <c r="D53" s="18">
        <f t="shared" ref="D53:O53" si="6">SUM(D54:D62)</f>
        <v>0</v>
      </c>
      <c r="E53" s="18">
        <f t="shared" si="6"/>
        <v>0</v>
      </c>
      <c r="F53" s="18">
        <f t="shared" si="6"/>
        <v>0</v>
      </c>
      <c r="G53" s="18">
        <f t="shared" si="6"/>
        <v>0</v>
      </c>
      <c r="H53" s="18">
        <f t="shared" si="6"/>
        <v>0</v>
      </c>
      <c r="I53" s="18">
        <f t="shared" si="6"/>
        <v>0</v>
      </c>
      <c r="J53" s="18">
        <f t="shared" si="6"/>
        <v>0</v>
      </c>
      <c r="K53" s="18">
        <f t="shared" si="6"/>
        <v>0</v>
      </c>
      <c r="L53" s="18">
        <f t="shared" si="6"/>
        <v>0</v>
      </c>
      <c r="M53" s="18">
        <f t="shared" si="6"/>
        <v>0</v>
      </c>
      <c r="N53" s="18">
        <f t="shared" si="6"/>
        <v>0</v>
      </c>
      <c r="O53" s="18">
        <f t="shared" si="6"/>
        <v>0</v>
      </c>
      <c r="P53" s="11">
        <f t="shared" si="2"/>
        <v>0</v>
      </c>
    </row>
    <row r="54" spans="3:16" ht="18.75" x14ac:dyDescent="0.3">
      <c r="C54" s="20" t="s">
        <v>63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"/>
        <v>0</v>
      </c>
    </row>
    <row r="55" spans="3:16" ht="18.75" x14ac:dyDescent="0.3">
      <c r="C55" s="20" t="s">
        <v>64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"/>
        <v>0</v>
      </c>
    </row>
    <row r="56" spans="3:16" ht="18.75" x14ac:dyDescent="0.3">
      <c r="C56" s="20" t="s">
        <v>65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"/>
        <v>0</v>
      </c>
    </row>
    <row r="57" spans="3:16" ht="18.75" x14ac:dyDescent="0.3">
      <c r="C57" s="20" t="s">
        <v>66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"/>
        <v>0</v>
      </c>
    </row>
    <row r="58" spans="3:16" ht="18.75" x14ac:dyDescent="0.3">
      <c r="C58" s="20" t="s">
        <v>67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2"/>
        <v>0</v>
      </c>
    </row>
    <row r="59" spans="3:16" ht="18.75" x14ac:dyDescent="0.3">
      <c r="C59" s="20" t="s">
        <v>68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2"/>
        <v>0</v>
      </c>
    </row>
    <row r="60" spans="3:16" ht="18.75" x14ac:dyDescent="0.3">
      <c r="C60" s="20" t="s">
        <v>69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"/>
        <v>0</v>
      </c>
    </row>
    <row r="61" spans="3:16" ht="18.75" x14ac:dyDescent="0.3">
      <c r="C61" s="20" t="s">
        <v>70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"/>
        <v>0</v>
      </c>
    </row>
    <row r="62" spans="3:16" ht="18.75" x14ac:dyDescent="0.3">
      <c r="C62" s="20" t="s">
        <v>71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"/>
        <v>0</v>
      </c>
    </row>
    <row r="63" spans="3:16" s="19" customFormat="1" ht="18.75" x14ac:dyDescent="0.3">
      <c r="C63" s="17" t="s">
        <v>72</v>
      </c>
      <c r="D63" s="18">
        <f t="shared" ref="D63:O63" si="7">SUM(D64:D67)</f>
        <v>0</v>
      </c>
      <c r="E63" s="18">
        <f t="shared" si="7"/>
        <v>0</v>
      </c>
      <c r="F63" s="18">
        <f t="shared" si="7"/>
        <v>0</v>
      </c>
      <c r="G63" s="18">
        <f t="shared" si="7"/>
        <v>0</v>
      </c>
      <c r="H63" s="18">
        <f t="shared" si="7"/>
        <v>0</v>
      </c>
      <c r="I63" s="18">
        <f t="shared" si="7"/>
        <v>0</v>
      </c>
      <c r="J63" s="18">
        <f t="shared" si="7"/>
        <v>0</v>
      </c>
      <c r="K63" s="18">
        <f t="shared" si="7"/>
        <v>0</v>
      </c>
      <c r="L63" s="18">
        <f t="shared" si="7"/>
        <v>0</v>
      </c>
      <c r="M63" s="18">
        <f t="shared" si="7"/>
        <v>0</v>
      </c>
      <c r="N63" s="18">
        <f t="shared" si="7"/>
        <v>0</v>
      </c>
      <c r="O63" s="18">
        <f t="shared" si="7"/>
        <v>0</v>
      </c>
      <c r="P63" s="11">
        <f t="shared" si="2"/>
        <v>0</v>
      </c>
    </row>
    <row r="64" spans="3:16" ht="18.75" x14ac:dyDescent="0.3">
      <c r="C64" s="20" t="s">
        <v>73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"/>
        <v>0</v>
      </c>
    </row>
    <row r="65" spans="3:16" ht="18.75" x14ac:dyDescent="0.3">
      <c r="C65" s="20" t="s">
        <v>74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"/>
        <v>0</v>
      </c>
    </row>
    <row r="66" spans="3:16" ht="18.75" x14ac:dyDescent="0.3">
      <c r="C66" s="20" t="s">
        <v>75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"/>
        <v>0</v>
      </c>
    </row>
    <row r="67" spans="3:16" ht="18.75" x14ac:dyDescent="0.3">
      <c r="C67" s="20" t="s">
        <v>76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"/>
        <v>0</v>
      </c>
    </row>
    <row r="68" spans="3:16" s="19" customFormat="1" ht="18.75" x14ac:dyDescent="0.3">
      <c r="C68" s="17" t="s">
        <v>77</v>
      </c>
      <c r="D68" s="18">
        <f t="shared" ref="D68:O68" si="8">SUM(D69:D70)</f>
        <v>0</v>
      </c>
      <c r="E68" s="18">
        <f t="shared" si="8"/>
        <v>0</v>
      </c>
      <c r="F68" s="18">
        <f t="shared" si="8"/>
        <v>0</v>
      </c>
      <c r="G68" s="18">
        <f t="shared" si="8"/>
        <v>0</v>
      </c>
      <c r="H68" s="18">
        <f t="shared" si="8"/>
        <v>0</v>
      </c>
      <c r="I68" s="18">
        <f t="shared" si="8"/>
        <v>0</v>
      </c>
      <c r="J68" s="18">
        <f t="shared" si="8"/>
        <v>0</v>
      </c>
      <c r="K68" s="18">
        <f t="shared" si="8"/>
        <v>0</v>
      </c>
      <c r="L68" s="18">
        <f t="shared" si="8"/>
        <v>0</v>
      </c>
      <c r="M68" s="18">
        <f t="shared" si="8"/>
        <v>0</v>
      </c>
      <c r="N68" s="18">
        <f t="shared" si="8"/>
        <v>0</v>
      </c>
      <c r="O68" s="18">
        <f t="shared" si="8"/>
        <v>0</v>
      </c>
      <c r="P68" s="11">
        <f t="shared" si="2"/>
        <v>0</v>
      </c>
    </row>
    <row r="69" spans="3:16" ht="18.75" x14ac:dyDescent="0.3">
      <c r="C69" s="20" t="s">
        <v>78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2"/>
        <v>0</v>
      </c>
    </row>
    <row r="70" spans="3:16" ht="18.75" x14ac:dyDescent="0.3">
      <c r="C70" s="20" t="s">
        <v>79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2"/>
        <v>0</v>
      </c>
    </row>
    <row r="71" spans="3:16" s="19" customFormat="1" ht="18.75" x14ac:dyDescent="0.3">
      <c r="C71" s="17" t="s">
        <v>80</v>
      </c>
      <c r="D71" s="18">
        <f t="shared" ref="D71:O71" si="9">SUM(D72:D74)</f>
        <v>0</v>
      </c>
      <c r="E71" s="18">
        <f t="shared" si="9"/>
        <v>0</v>
      </c>
      <c r="F71" s="18">
        <f t="shared" si="9"/>
        <v>0</v>
      </c>
      <c r="G71" s="18">
        <f t="shared" si="9"/>
        <v>0</v>
      </c>
      <c r="H71" s="18">
        <f t="shared" si="9"/>
        <v>0</v>
      </c>
      <c r="I71" s="18">
        <f t="shared" si="9"/>
        <v>0</v>
      </c>
      <c r="J71" s="18">
        <f t="shared" si="9"/>
        <v>0</v>
      </c>
      <c r="K71" s="18">
        <f t="shared" si="9"/>
        <v>0</v>
      </c>
      <c r="L71" s="18">
        <f t="shared" si="9"/>
        <v>0</v>
      </c>
      <c r="M71" s="18">
        <f t="shared" si="9"/>
        <v>0</v>
      </c>
      <c r="N71" s="18">
        <f t="shared" si="9"/>
        <v>0</v>
      </c>
      <c r="O71" s="18">
        <f t="shared" si="9"/>
        <v>0</v>
      </c>
      <c r="P71" s="11">
        <f t="shared" si="2"/>
        <v>0</v>
      </c>
    </row>
    <row r="72" spans="3:16" ht="18.75" x14ac:dyDescent="0.3">
      <c r="C72" s="20" t="s">
        <v>81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2"/>
        <v>0</v>
      </c>
    </row>
    <row r="73" spans="3:16" ht="18.75" x14ac:dyDescent="0.3">
      <c r="C73" s="20" t="s">
        <v>82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 t="shared" si="2"/>
        <v>0</v>
      </c>
    </row>
    <row r="74" spans="3:16" ht="18.75" x14ac:dyDescent="0.3">
      <c r="C74" s="20" t="s">
        <v>83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2"/>
        <v>0</v>
      </c>
    </row>
    <row r="75" spans="3:16" s="19" customFormat="1" ht="18.75" x14ac:dyDescent="0.3">
      <c r="C75" s="15" t="s">
        <v>84</v>
      </c>
      <c r="D75" s="16">
        <f t="shared" ref="D75:O75" si="10">D76+D79+D82</f>
        <v>0</v>
      </c>
      <c r="E75" s="16">
        <f t="shared" si="10"/>
        <v>0</v>
      </c>
      <c r="F75" s="16">
        <f t="shared" si="10"/>
        <v>0</v>
      </c>
      <c r="G75" s="16">
        <f t="shared" si="10"/>
        <v>0</v>
      </c>
      <c r="H75" s="16">
        <f t="shared" si="10"/>
        <v>0</v>
      </c>
      <c r="I75" s="16">
        <f t="shared" si="10"/>
        <v>0</v>
      </c>
      <c r="J75" s="16">
        <f t="shared" si="10"/>
        <v>0</v>
      </c>
      <c r="K75" s="16">
        <f t="shared" si="10"/>
        <v>0</v>
      </c>
      <c r="L75" s="16">
        <f t="shared" si="10"/>
        <v>0</v>
      </c>
      <c r="M75" s="16">
        <f t="shared" si="10"/>
        <v>0</v>
      </c>
      <c r="N75" s="16">
        <f t="shared" si="10"/>
        <v>0</v>
      </c>
      <c r="O75" s="16">
        <f t="shared" si="10"/>
        <v>0</v>
      </c>
      <c r="P75" s="11">
        <f t="shared" si="2"/>
        <v>0</v>
      </c>
    </row>
    <row r="76" spans="3:16" s="19" customFormat="1" ht="18.75" x14ac:dyDescent="0.3">
      <c r="C76" s="17" t="s">
        <v>85</v>
      </c>
      <c r="D76" s="18">
        <f t="shared" ref="D76" si="11">SUM(D77:D78)</f>
        <v>0</v>
      </c>
      <c r="E76" s="18">
        <f t="shared" ref="E76:O76" si="12">SUM(E77:E78)</f>
        <v>0</v>
      </c>
      <c r="F76" s="18">
        <f t="shared" si="12"/>
        <v>0</v>
      </c>
      <c r="G76" s="18">
        <f t="shared" si="12"/>
        <v>0</v>
      </c>
      <c r="H76" s="18">
        <f t="shared" si="12"/>
        <v>0</v>
      </c>
      <c r="I76" s="18">
        <f t="shared" si="12"/>
        <v>0</v>
      </c>
      <c r="J76" s="18">
        <f t="shared" si="12"/>
        <v>0</v>
      </c>
      <c r="K76" s="18">
        <f t="shared" si="12"/>
        <v>0</v>
      </c>
      <c r="L76" s="18">
        <f t="shared" si="12"/>
        <v>0</v>
      </c>
      <c r="M76" s="18">
        <f t="shared" si="12"/>
        <v>0</v>
      </c>
      <c r="N76" s="18">
        <f t="shared" si="12"/>
        <v>0</v>
      </c>
      <c r="O76" s="18">
        <f t="shared" si="12"/>
        <v>0</v>
      </c>
      <c r="P76" s="11">
        <f t="shared" ref="P76:P84" si="13">SUM(D76:O76)</f>
        <v>0</v>
      </c>
    </row>
    <row r="77" spans="3:16" ht="18.75" x14ac:dyDescent="0.3">
      <c r="C77" s="20" t="s">
        <v>86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 t="shared" si="13"/>
        <v>0</v>
      </c>
    </row>
    <row r="78" spans="3:16" ht="18.75" x14ac:dyDescent="0.3">
      <c r="C78" s="20" t="s">
        <v>87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 t="shared" si="13"/>
        <v>0</v>
      </c>
    </row>
    <row r="79" spans="3:16" s="19" customFormat="1" ht="18.75" x14ac:dyDescent="0.3">
      <c r="C79" s="17" t="s">
        <v>88</v>
      </c>
      <c r="D79" s="18">
        <f t="shared" ref="D79:O79" si="14">SUM(D80:D81)</f>
        <v>0</v>
      </c>
      <c r="E79" s="18">
        <f t="shared" si="14"/>
        <v>0</v>
      </c>
      <c r="F79" s="18">
        <f t="shared" si="14"/>
        <v>0</v>
      </c>
      <c r="G79" s="18">
        <f t="shared" si="14"/>
        <v>0</v>
      </c>
      <c r="H79" s="18">
        <f t="shared" si="14"/>
        <v>0</v>
      </c>
      <c r="I79" s="18">
        <f t="shared" si="14"/>
        <v>0</v>
      </c>
      <c r="J79" s="18">
        <f t="shared" si="14"/>
        <v>0</v>
      </c>
      <c r="K79" s="18">
        <f t="shared" si="14"/>
        <v>0</v>
      </c>
      <c r="L79" s="18">
        <f t="shared" si="14"/>
        <v>0</v>
      </c>
      <c r="M79" s="18">
        <f t="shared" si="14"/>
        <v>0</v>
      </c>
      <c r="N79" s="18">
        <f t="shared" si="14"/>
        <v>0</v>
      </c>
      <c r="O79" s="18">
        <f t="shared" si="14"/>
        <v>0</v>
      </c>
      <c r="P79" s="11">
        <f t="shared" si="13"/>
        <v>0</v>
      </c>
    </row>
    <row r="80" spans="3:16" ht="18.75" x14ac:dyDescent="0.3">
      <c r="C80" s="20" t="s">
        <v>89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f t="shared" si="13"/>
        <v>0</v>
      </c>
    </row>
    <row r="81" spans="2:16" ht="18.75" x14ac:dyDescent="0.3">
      <c r="C81" s="20" t="s">
        <v>90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f t="shared" si="13"/>
        <v>0</v>
      </c>
    </row>
    <row r="82" spans="2:16" s="19" customFormat="1" ht="18.75" x14ac:dyDescent="0.3">
      <c r="C82" s="17" t="s">
        <v>91</v>
      </c>
      <c r="D82" s="18">
        <f t="shared" ref="D82" si="15">SUM(D83)</f>
        <v>0</v>
      </c>
      <c r="E82" s="18">
        <f t="shared" ref="E82:O82" si="16">SUM(E83)</f>
        <v>0</v>
      </c>
      <c r="F82" s="18">
        <f t="shared" si="16"/>
        <v>0</v>
      </c>
      <c r="G82" s="18">
        <f t="shared" si="16"/>
        <v>0</v>
      </c>
      <c r="H82" s="18">
        <f t="shared" si="16"/>
        <v>0</v>
      </c>
      <c r="I82" s="18">
        <f t="shared" si="16"/>
        <v>0</v>
      </c>
      <c r="J82" s="18">
        <f t="shared" si="16"/>
        <v>0</v>
      </c>
      <c r="K82" s="18">
        <f t="shared" si="16"/>
        <v>0</v>
      </c>
      <c r="L82" s="18">
        <f t="shared" si="16"/>
        <v>0</v>
      </c>
      <c r="M82" s="18">
        <f t="shared" si="16"/>
        <v>0</v>
      </c>
      <c r="N82" s="18">
        <f t="shared" si="16"/>
        <v>0</v>
      </c>
      <c r="O82" s="18">
        <f t="shared" si="16"/>
        <v>0</v>
      </c>
      <c r="P82" s="11">
        <f t="shared" si="13"/>
        <v>0</v>
      </c>
    </row>
    <row r="83" spans="2:16" ht="18.75" x14ac:dyDescent="0.3">
      <c r="C83" s="20" t="s">
        <v>92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f t="shared" si="13"/>
        <v>0</v>
      </c>
    </row>
    <row r="84" spans="2:16" s="22" customFormat="1" ht="18.75" x14ac:dyDescent="0.3">
      <c r="C84" s="23" t="s">
        <v>93</v>
      </c>
      <c r="D84" s="24">
        <f t="shared" ref="D84:O84" si="17">D10+D75</f>
        <v>19783124.780000001</v>
      </c>
      <c r="E84" s="24">
        <f t="shared" si="17"/>
        <v>20671236.090000004</v>
      </c>
      <c r="F84" s="24">
        <f t="shared" si="17"/>
        <v>20964507.780000001</v>
      </c>
      <c r="G84" s="24">
        <f t="shared" si="17"/>
        <v>38621161.939999998</v>
      </c>
      <c r="H84" s="24">
        <f t="shared" si="17"/>
        <v>22760356.599999998</v>
      </c>
      <c r="I84" s="24">
        <f t="shared" si="17"/>
        <v>21854991.760000002</v>
      </c>
      <c r="J84" s="24">
        <f t="shared" si="17"/>
        <v>21077737.210000001</v>
      </c>
      <c r="K84" s="24">
        <f t="shared" si="17"/>
        <v>21021528</v>
      </c>
      <c r="L84" s="24">
        <f t="shared" si="17"/>
        <v>20849150.59</v>
      </c>
      <c r="M84" s="24">
        <f t="shared" si="17"/>
        <v>0</v>
      </c>
      <c r="N84" s="24">
        <f t="shared" si="17"/>
        <v>0</v>
      </c>
      <c r="O84" s="24">
        <f t="shared" si="17"/>
        <v>0</v>
      </c>
      <c r="P84" s="24">
        <f t="shared" si="13"/>
        <v>207603794.75</v>
      </c>
    </row>
    <row r="88" spans="2:16" x14ac:dyDescent="0.25">
      <c r="B88" s="25"/>
      <c r="C88" s="25"/>
    </row>
  </sheetData>
  <mergeCells count="6">
    <mergeCell ref="C3:P3"/>
    <mergeCell ref="C4:P4"/>
    <mergeCell ref="C5:P5"/>
    <mergeCell ref="C6:P6"/>
    <mergeCell ref="C7:P7"/>
    <mergeCell ref="B88:C8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2025-10-21T14:38:28Z</dcterms:created>
  <dcterms:modified xsi:type="dcterms:W3CDTF">2025-10-21T14:38:37Z</dcterms:modified>
</cp:coreProperties>
</file>