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8030" windowHeight="8025" activeTab="0"/>
  </bookViews>
  <sheets>
    <sheet name="matriz po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<sst xmlns="http://schemas.openxmlformats.org/spreadsheetml/2006/main" count="89" uniqueCount="73">
  <si>
    <t xml:space="preserve"> </t>
  </si>
  <si>
    <t>Tecnologías generadas para el manejo agropecuario</t>
  </si>
  <si>
    <t>Número de tecnologías</t>
  </si>
  <si>
    <t>Cantidad de tecnologías</t>
  </si>
  <si>
    <t>Técnicos y productores agropecuarios acceden a servicioes y a tecnologías generadas o validadas por el IDIAF</t>
  </si>
  <si>
    <t>Personas capacitadas</t>
  </si>
  <si>
    <t>Cantidad de servicios</t>
  </si>
  <si>
    <t>A diciembre 2023 al menos 3 tenologia generada.</t>
  </si>
  <si>
    <t>Informe de los proyectos
Memoria del IDIAF,Reportes, mapas, bases de datos, imágenes</t>
  </si>
  <si>
    <t xml:space="preserve">Tecnologías generadas o en proceso de generación para:
-Identificadas al menos tres especies polinizadoras importantes en el cultivo de cacao.
-Evaluada la eficiencia de al menos dos especies en condiciones de laboratorio y campo.   Seleccionado 6 productos fitosanitarios para control seguro de plagas y enfermedades y manejo poscosecha.                    </t>
  </si>
  <si>
    <t>Al menos 815 servicios de análiss brindados</t>
  </si>
  <si>
    <t xml:space="preserve">Estadisticas de los laboartorios, </t>
  </si>
  <si>
    <t>Se espera haber brindado a los productores y técnicos servicios de análisis micológicos, microbiológicos, nematológicos y entomológicos a muestras de suelos y partes vegetales Certificados de análisis de laboratorio en lab. De residuos de pesticidas.</t>
  </si>
  <si>
    <t>Al menos 62 personas capacitadas</t>
  </si>
  <si>
    <t>Estadísticas del proyecto.informes técnicos del proyecto</t>
  </si>
  <si>
    <t>Se espera haber difundido entre productores y técnicos las tecnologías generadas por el Instituto, Charla. giras técnicas a parcelas demostrativas.Productores los productores utilizan técnicas de manejo poscosecha y productos fitosanitarios seguros.</t>
  </si>
  <si>
    <t>Tecnologias agropecuarias</t>
  </si>
  <si>
    <t>Numero de tecnologias generadas</t>
  </si>
  <si>
    <t>n/a</t>
  </si>
  <si>
    <t>Informes de ejecución de proyectos de investigación
Infomres de actividades de investigación</t>
  </si>
  <si>
    <t>Validación de tecnologías a escala comercial para la producción agropecuaria</t>
  </si>
  <si>
    <t>Validación comercial de tecnologias</t>
  </si>
  <si>
    <t>Cantidad de tecnologias validadas</t>
  </si>
  <si>
    <t xml:space="preserve">Informes mensuales de módulos de validación tecnológica
Informes de actividades de validación </t>
  </si>
  <si>
    <t xml:space="preserve"> Transferencia a los Diferentes Usuarios de las Tecnologías y Servicios Tecnológicos Generados o Validados por el IDIAF</t>
  </si>
  <si>
    <t>Eventos o servicios que son transferidos</t>
  </si>
  <si>
    <t>Cantidad de tecnicos y productores beneficiados</t>
  </si>
  <si>
    <t xml:space="preserve">Listas y actas de asistencia de productores, técnicos y personal beneficiario 
Constancia de transferencia de pie de cría de animales mejorados genéticamente  </t>
  </si>
  <si>
    <r>
      <t>A diciembre 2023, se ha trabajado en el proceso de generación de al menos 19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tecnologías</t>
    </r>
  </si>
  <si>
    <t xml:space="preserve">Informes.              Semillas de líneas avanzadas  en bancos de germoplasma.  Registro de germplasma.       Cultivos sembrados   en campo.             Fotos.                     Tesis de grado impresas.    </t>
  </si>
  <si>
    <t>Tecnologías generadas o en proceso de generación para:
-Selección de material genético de habichuela, guandul, mango, uva y yuca
-Selección de método de riego para el cultivo de habichuela
-Producción de plantas de mango con doble injertía
-Identificación de plagas y enfermedades en mango
-Producción de mango en alta densidad
-Producción de plántulas de café en vivero con diferentes sustratos.                                  -Asociación de cultivos y mejoramiento del suelo.                                                                    -Determinada fecha de siembra adecuada en habichuela.                                                           -Comportamiento de variedades de uva de mesa.                                                                     -Evaluados materiales introducidos de yuca. -Evaluados diferentes fuentes de estiércol en la producción de compost.                          -Evaluado comportamiento de diferentes  variedades de aguacate.                                    -Determinada curva de incidencia de parásitos en ovejos durante el año.</t>
  </si>
  <si>
    <t>Validación de tecnologías para la producción de cultivos en el Centro Sur</t>
  </si>
  <si>
    <t>A diciembre 2023 se han validado al menos 20 tecnolgías</t>
  </si>
  <si>
    <t>Informes, imágenes, lotes de producción de cultivos de mango, plátano, banano, yuca, maíz y hortalizas en campo; cultivo de pimiento morrón en ambiente protegido; lotes de producción de semilla de habichuela y guandul en campo; plantas de limón persa libres de HLB creciendo en túneles, y plantas de frutales creciendo en vivero; alevines desarrollando en estanques y, ovinos y caprinos en potreros.</t>
  </si>
  <si>
    <t>Material  de siembra de calidad de habichuela y guandul disponible para la siembra comercial.</t>
  </si>
  <si>
    <t xml:space="preserve">Producto </t>
  </si>
  <si>
    <t>Unidad de Medida</t>
  </si>
  <si>
    <t>Indicador</t>
  </si>
  <si>
    <t>Metas Programadas 2023</t>
  </si>
  <si>
    <t xml:space="preserve">Beneficiarios  </t>
  </si>
  <si>
    <t xml:space="preserve">Medios de Verificación </t>
  </si>
  <si>
    <t>Resultados Esperados</t>
  </si>
  <si>
    <t>1er.Trim.</t>
  </si>
  <si>
    <t>2do.Trim.</t>
  </si>
  <si>
    <t>3er.Trim.</t>
  </si>
  <si>
    <t>4to.Trim.</t>
  </si>
  <si>
    <t>Total Meta Física</t>
  </si>
  <si>
    <t>Hombres</t>
  </si>
  <si>
    <t>Mujeres</t>
  </si>
  <si>
    <t>Total</t>
  </si>
  <si>
    <t xml:space="preserve">Políticas Sectoriales Prioritarias a ejecutar en el 2023: </t>
  </si>
  <si>
    <t>A diciembre 2023, se ha trabajado en el proceso de generación de al menos 6 tecnologías</t>
  </si>
  <si>
    <t>Informe de los proyectos
Memoria del Instituto
Visita de campo</t>
  </si>
  <si>
    <r>
      <t>Tecnologías generadas o en proceso de generación para:
-Producción de banano orgánico
-Remediación de suelos hortícolas en Constanza</t>
    </r>
    <r>
      <rPr>
        <sz val="12"/>
        <rFont val="Calibri"/>
        <family val="2"/>
      </rPr>
      <t xml:space="preserve">
-Eficiencia del uso de fertilizantes en arroz
-Mejoramiento de la productividad de batata
-Control biológico de plangas en Vegetales</t>
    </r>
    <r>
      <rPr>
        <sz val="12"/>
        <rFont val="Times New Roman"/>
        <family val="1"/>
      </rPr>
      <t xml:space="preserve">
-Factores de emisión de GEI</t>
    </r>
  </si>
  <si>
    <t>Validación de tecnologías para la producción de hortalizas a campo abierto en Estación Constanza</t>
  </si>
  <si>
    <t>Al menos 4 tecnolgías</t>
  </si>
  <si>
    <t>Memoria del Instituto
Visita de campo</t>
  </si>
  <si>
    <t>Validadas tecnologías para la producción ajo, cebolla, papa y lechuga.</t>
  </si>
  <si>
    <t>Al menos 600 servicios de análiss brindados</t>
  </si>
  <si>
    <t>Informe del laboratorio</t>
  </si>
  <si>
    <t>Se espera haber brindado a los productores y técnicos servicios de análisis micológicos, microbiológicos, nematológicos y entomológicos a muestras de suelos y partes vegetales.</t>
  </si>
  <si>
    <t>Al menos 300 personas capacitadas</t>
  </si>
  <si>
    <t>Memoria del Instituto
Lista de participantes</t>
  </si>
  <si>
    <t>Se espera haber difundido entre productores y técnicos las tecnologías generadas por el Instituto, mediante días de campo y giras técnicas a parcelas demostrativas.</t>
  </si>
  <si>
    <r>
      <t>Institución:</t>
    </r>
    <r>
      <rPr>
        <sz val="13"/>
        <color indexed="8"/>
        <rFont val="Calibri"/>
        <family val="2"/>
      </rPr>
      <t xml:space="preserve">El Instituto Dominicano de Investigaciones Agropecuarias y Forestales (IDIAF) </t>
    </r>
  </si>
  <si>
    <r>
      <t xml:space="preserve">Objetivo: </t>
    </r>
    <r>
      <rPr>
        <sz val="12"/>
        <color indexed="8"/>
        <rFont val="Calibri"/>
        <family val="2"/>
      </rPr>
      <t xml:space="preserve">Impulsar y ejecutar las políticas públicas de investigación científica y tecnológicas en las áreas agrícola, pecuaria y forestal, a través del desarrollo de nuevas tecnologías y de cono-cimientos básicos que permitan impulsar el desarrollo del sector y mejorar la calidad de vida de la población. </t>
    </r>
  </si>
  <si>
    <r>
      <t xml:space="preserve">Ejes Estratégicos: </t>
    </r>
    <r>
      <rPr>
        <sz val="13"/>
        <color indexed="8"/>
        <rFont val="Calibri"/>
        <family val="2"/>
      </rPr>
      <t xml:space="preserve">Eje 1: Modernización y fortalecimiento del sector agropecuario 
Eje 2: Fomento y diversificación productiva 
Eje 3: Competitividad, rentabilidad y fomento a las agroexportaciones. 
Eje 4: Desarrollo de la infraestructura rural 
Eje 5: Protección social e inclusión productiva equidad de género, en el área rural. 
Eje 6: Sostenibilidad ambiental y de resiliencia al cambio climático. </t>
    </r>
    <r>
      <rPr>
        <b/>
        <sz val="13"/>
        <color indexed="8"/>
        <rFont val="Calibri"/>
        <family val="2"/>
      </rPr>
      <t xml:space="preserve">
</t>
    </r>
  </si>
  <si>
    <t>• Contribución con el cumplimiento de las metas presidenciales a través de las acciones misionales del instituto. 
• Contribución del IDIAF a la soberanía y seguridad alimentaria con el desarrollo de tecnologías que garanticen la sostenibilidad y productividad en los sistemas agrope-cuarios.
• Conducir las acciones del IDIAF con el desarrollo tecnologías del conocimiento que permitan dar respuesta a los desafíos derivados del cambio climático en los sistemas productivos, con prácticas amigables con el medio ambiente.
• Enfoque de la implementación de buenas prácticas agrícolas para garantizar la inocuidad y calidad de la producción de los productos de la canasta básica y de ex-portación.
• Fomento del uso de las herramientas que definen la agricultura 4.0 en el desarrollo de tecnologías, promoción de la agricultura regenerativa, vertical y familiar.
• Establecimiento y consolidación de alianzas estratégicas para el desarrollo científico y la innovación tecnológica, con organismos afines y de apoyo para la mejora del sector agrícola, nacionales como internacionales.
• Estructurar una matriz de recursos humanos que permita dar respuesta a las nuevas áreas del saber en los sistemas agropecuarios asegurando el aprovechamiento del conocimiento acumulado en el IDIAF
• Desarrollar una gestión innovadora del talento humano, con la implementación de políticas adecuadas de incentivos al personal, donde se dé respuesta a las nuevas áreas del saber, elevar las competencias cognitivas para establecer una fuerza laboral de elevada calificación destinada al cumplimiento con la misión institucional</t>
  </si>
  <si>
    <t xml:space="preserve">Fruto de las actividades de investigación, se espera haber generado tecnologias o paquetes tecnologicos en el area pacuaria , listas a ser validadas a escala comercial y posteriormente transferidas a los productores pecuarios </t>
  </si>
  <si>
    <t xml:space="preserve">Tecnologias y paquetes tecnológicos  adaptados a las condiciones productivas de la Repiblica Dominicana y listos para ser transferidas a los productores agropecuarios y pobladores de las areas rurales. </t>
  </si>
  <si>
    <t xml:space="preserve">Se propicia la mejora de las condiciones productivas a traves de la disponibilidad de pie de cria con buena carga genetica y adaptada a las condiciones del trópico dominicano.  .
Se espera alcanzar productores y técnicos de campo capacitados en la aplicación y manejo de las diferntes tecnologias o paquetes tecnologicos disponibles.  </t>
  </si>
  <si>
    <t>Presupuesto 2023 RD$</t>
  </si>
  <si>
    <t>290,000.00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</si>
</sst>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DOP&quot;#,##0_);\(&quot;DOP&quot;#,##0\)"/>
    <numFmt numFmtId="179" formatCode="&quot;DOP&quot;#,##0_);[Red]\(&quot;DOP&quot;#,##0\)"/>
    <numFmt numFmtId="180" formatCode="&quot;DOP&quot;#,##0.00_);\(&quot;DOP&quot;#,##0.00\)"/>
    <numFmt numFmtId="181" formatCode="&quot;DOP&quot;#,##0.00_);[Red]\(&quot;DOP&quot;#,##0.00\)"/>
    <numFmt numFmtId="182" formatCode="_(&quot;DOP&quot;* #,##0_);_(&quot;DOP&quot;* \(#,##0\);_(&quot;DOP&quot;* &quot;-&quot;_);_(@_)"/>
    <numFmt numFmtId="183" formatCode="_(&quot;DOP&quot;* #,##0.00_);_(&quot;DOP&quot;* \(#,##0.00\);_(&quot;DOP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409]dddd\,\ mmmm\ d\,\ yyyy"/>
    <numFmt numFmtId="198" formatCode="[$-409]h:mm:ss\ AM/PM"/>
    <numFmt numFmtId="199" formatCode="_-&quot;RD$&quot;* #,##0.00_-;\-&quot;RD$&quot;* #,##0.00_-;_-&quot;RD$&quot;* &quot;-&quot;??_-;_-@_-"/>
    <numFmt numFmtId="200" formatCode="0.0%"/>
    <numFmt numFmtId="201" formatCode="_-* #,##0_-;\-* #,##0_-;_-* &quot;-&quot;??_-;_-@_-"/>
    <numFmt numFmtId="202" formatCode="_-* #,##0.000_-;\-* #,##0.000_-;_-* &quot;-&quot;??_-;_-@_-"/>
    <numFmt numFmtId="203" formatCode="_-* #,##0\ _€_-;\-* #,##0\ _€_-;_-* &quot;-&quot;??\ _€_-;_-@_-"/>
    <numFmt numFmtId="204" formatCode="_-* #,##0.0\ _€_-;\-* #,##0.0\ _€_-;_-* &quot;-&quot;??\ _€_-;_-@_-"/>
    <numFmt numFmtId="205" formatCode="[$-540A]dddd\,\ mmmm\ dd\,\ yyyy"/>
    <numFmt numFmtId="206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7"/>
      <color indexed="39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i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i/>
      <sz val="18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 applyNumberFormat="0" applyFont="0" applyBorder="0" applyProtection="0">
      <alignment/>
    </xf>
    <xf numFmtId="0" fontId="2" fillId="0" borderId="0">
      <alignment/>
      <protection/>
    </xf>
    <xf numFmtId="0" fontId="3" fillId="0" borderId="0" applyNumberFormat="0" applyFont="0" applyBorder="0" applyProtection="0">
      <alignment/>
    </xf>
    <xf numFmtId="0" fontId="3" fillId="0" borderId="0" applyNumberFormat="0" applyFont="0" applyBorder="0" applyProtection="0">
      <alignment/>
    </xf>
    <xf numFmtId="0" fontId="48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1" fillId="0" borderId="8" applyNumberFormat="0" applyFill="0" applyAlignment="0" applyProtection="0"/>
    <xf numFmtId="0" fontId="5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2" fillId="33" borderId="0" xfId="68" applyNumberFormat="1" applyFont="1" applyFill="1" applyBorder="1" applyAlignment="1">
      <alignment horizontal="center" vertical="top" wrapText="1"/>
      <protection/>
    </xf>
    <xf numFmtId="49" fontId="2" fillId="33" borderId="0" xfId="68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16" borderId="10" xfId="0" applyFont="1" applyFill="1" applyBorder="1" applyAlignment="1">
      <alignment vertical="center" wrapText="1"/>
    </xf>
    <xf numFmtId="0" fontId="57" fillId="13" borderId="11" xfId="0" applyFont="1" applyFill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vertical="top"/>
    </xf>
    <xf numFmtId="0" fontId="58" fillId="33" borderId="17" xfId="0" applyFont="1" applyFill="1" applyBorder="1" applyAlignment="1">
      <alignment vertical="top"/>
    </xf>
    <xf numFmtId="0" fontId="58" fillId="33" borderId="18" xfId="0" applyFont="1" applyFill="1" applyBorder="1" applyAlignment="1">
      <alignment vertical="top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7" fillId="10" borderId="10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left" vertical="center" wrapText="1"/>
    </xf>
    <xf numFmtId="0" fontId="4" fillId="16" borderId="12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top" wrapText="1"/>
    </xf>
    <xf numFmtId="0" fontId="56" fillId="33" borderId="21" xfId="0" applyFont="1" applyFill="1" applyBorder="1" applyAlignment="1">
      <alignment horizontal="left" vertical="top"/>
    </xf>
    <xf numFmtId="0" fontId="56" fillId="33" borderId="22" xfId="0" applyFont="1" applyFill="1" applyBorder="1" applyAlignment="1">
      <alignment horizontal="left" vertical="top"/>
    </xf>
    <xf numFmtId="0" fontId="60" fillId="33" borderId="0" xfId="68" applyFont="1" applyFill="1" applyBorder="1" applyAlignment="1">
      <alignment horizontal="center"/>
      <protection/>
    </xf>
    <xf numFmtId="0" fontId="61" fillId="33" borderId="0" xfId="68" applyFont="1" applyFill="1" applyBorder="1" applyAlignment="1">
      <alignment horizontal="center"/>
      <protection/>
    </xf>
    <xf numFmtId="0" fontId="62" fillId="33" borderId="0" xfId="68" applyFont="1" applyFill="1" applyBorder="1" applyAlignment="1">
      <alignment horizontal="left" vertical="top"/>
      <protection/>
    </xf>
    <xf numFmtId="0" fontId="58" fillId="0" borderId="16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0" fontId="58" fillId="0" borderId="20" xfId="0" applyFont="1" applyBorder="1" applyAlignment="1">
      <alignment vertical="top" wrapText="1"/>
    </xf>
    <xf numFmtId="0" fontId="58" fillId="0" borderId="21" xfId="0" applyFont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57" fillId="1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/>
    </xf>
    <xf numFmtId="0" fontId="57" fillId="13" borderId="19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vertical="center" wrapText="1"/>
    </xf>
    <xf numFmtId="203" fontId="63" fillId="0" borderId="10" xfId="49" applyNumberFormat="1" applyFont="1" applyBorder="1" applyAlignment="1">
      <alignment vertical="center"/>
    </xf>
    <xf numFmtId="206" fontId="63" fillId="0" borderId="10" xfId="49" applyNumberFormat="1" applyFont="1" applyBorder="1" applyAlignment="1">
      <alignment vertical="center"/>
    </xf>
    <xf numFmtId="206" fontId="4" fillId="0" borderId="10" xfId="49" applyNumberFormat="1" applyFont="1" applyBorder="1" applyAlignment="1">
      <alignment horizontal="right" vertical="center"/>
    </xf>
    <xf numFmtId="206" fontId="4" fillId="0" borderId="10" xfId="49" applyNumberFormat="1" applyFont="1" applyFill="1" applyBorder="1" applyAlignment="1">
      <alignment horizontal="right" vertical="center"/>
    </xf>
    <xf numFmtId="189" fontId="4" fillId="0" borderId="10" xfId="49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 wrapText="1"/>
    </xf>
    <xf numFmtId="206" fontId="63" fillId="0" borderId="10" xfId="0" applyNumberFormat="1" applyFont="1" applyFill="1" applyBorder="1" applyAlignment="1">
      <alignment horizontal="right" vertical="center"/>
    </xf>
    <xf numFmtId="0" fontId="57" fillId="10" borderId="13" xfId="0" applyFont="1" applyFill="1" applyBorder="1" applyAlignment="1">
      <alignment horizontal="center" vertical="center" wrapText="1"/>
    </xf>
    <xf numFmtId="206" fontId="4" fillId="0" borderId="12" xfId="49" applyNumberFormat="1" applyFont="1" applyBorder="1" applyAlignment="1">
      <alignment horizontal="right" vertical="center"/>
    </xf>
    <xf numFmtId="0" fontId="64" fillId="10" borderId="10" xfId="0" applyFont="1" applyFill="1" applyBorder="1" applyAlignment="1">
      <alignment horizontal="center" vertical="center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2" xfId="51"/>
    <cellStyle name="Millares 13 2" xfId="52"/>
    <cellStyle name="Millares 14" xfId="53"/>
    <cellStyle name="Millares 15" xfId="54"/>
    <cellStyle name="Millares 2" xfId="55"/>
    <cellStyle name="Millares 2 5" xfId="56"/>
    <cellStyle name="Millares 2 5 4" xfId="57"/>
    <cellStyle name="Millares 2 6" xfId="58"/>
    <cellStyle name="Millares 3" xfId="59"/>
    <cellStyle name="Millares 3 2 3" xfId="60"/>
    <cellStyle name="Millares 4 3" xfId="61"/>
    <cellStyle name="Currency" xfId="62"/>
    <cellStyle name="Currency [0]" xfId="63"/>
    <cellStyle name="Moneda 4" xfId="64"/>
    <cellStyle name="Neutral" xfId="65"/>
    <cellStyle name="Normal 10" xfId="66"/>
    <cellStyle name="Normal 11 2" xfId="67"/>
    <cellStyle name="Normal 13" xfId="68"/>
    <cellStyle name="Normal 15" xfId="69"/>
    <cellStyle name="Normal 2 2 2 2 2" xfId="70"/>
    <cellStyle name="Normal 2 2 2 2 3 2" xfId="71"/>
    <cellStyle name="Normal 2 2 2 3" xfId="72"/>
    <cellStyle name="Normal 2 3 2" xfId="73"/>
    <cellStyle name="Normal 3 2 2" xfId="74"/>
    <cellStyle name="Normal 3 2 4" xfId="75"/>
    <cellStyle name="Normal 5 4" xfId="76"/>
    <cellStyle name="Normal 6" xfId="77"/>
    <cellStyle name="Normal 7 2" xfId="78"/>
    <cellStyle name="Notas" xfId="79"/>
    <cellStyle name="Percent" xfId="80"/>
    <cellStyle name="Porcentaje 3" xfId="81"/>
    <cellStyle name="Porcentual 2 2 2" xfId="82"/>
    <cellStyle name="Porcentual 3 2 2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161925</xdr:rowOff>
    </xdr:from>
    <xdr:to>
      <xdr:col>3</xdr:col>
      <xdr:colOff>1238250</xdr:colOff>
      <xdr:row>4</xdr:row>
      <xdr:rowOff>342900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42925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152400</xdr:colOff>
      <xdr:row>2</xdr:row>
      <xdr:rowOff>247650</xdr:rowOff>
    </xdr:from>
    <xdr:ext cx="9096375" cy="400050"/>
    <xdr:sp>
      <xdr:nvSpPr>
        <xdr:cNvPr id="2" name="1 CuadroTexto"/>
        <xdr:cNvSpPr txBox="1">
          <a:spLocks noChangeArrowheads="1"/>
        </xdr:cNvSpPr>
      </xdr:nvSpPr>
      <xdr:spPr>
        <a:xfrm>
          <a:off x="5438775" y="628650"/>
          <a:ext cx="9096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Dominicano de Investigaciones Agropecuarias y Forestales</a:t>
          </a:r>
        </a:p>
      </xdr:txBody>
    </xdr:sp>
    <xdr:clientData/>
  </xdr:oneCellAnchor>
  <xdr:twoCellAnchor editAs="oneCell">
    <xdr:from>
      <xdr:col>11</xdr:col>
      <xdr:colOff>200025</xdr:colOff>
      <xdr:row>2</xdr:row>
      <xdr:rowOff>0</xdr:rowOff>
    </xdr:from>
    <xdr:to>
      <xdr:col>12</xdr:col>
      <xdr:colOff>1828800</xdr:colOff>
      <xdr:row>4</xdr:row>
      <xdr:rowOff>352425</xdr:rowOff>
    </xdr:to>
    <xdr:pic>
      <xdr:nvPicPr>
        <xdr:cNvPr id="3" name="Imagen 2" descr="Membrete-01"/>
        <xdr:cNvPicPr preferRelativeResize="1">
          <a:picLocks noChangeAspect="1"/>
        </xdr:cNvPicPr>
      </xdr:nvPicPr>
      <xdr:blipFill>
        <a:blip r:embed="rId2"/>
        <a:srcRect l="34307" t="31855" r="33992" b="592"/>
        <a:stretch>
          <a:fillRect/>
        </a:stretch>
      </xdr:blipFill>
      <xdr:spPr>
        <a:xfrm>
          <a:off x="13001625" y="381000"/>
          <a:ext cx="2895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28"/>
  <sheetViews>
    <sheetView tabSelected="1" zoomScale="40" zoomScaleNormal="40" zoomScaleSheetLayoutView="20" zoomScalePageLayoutView="60" workbookViewId="0" topLeftCell="A10">
      <selection activeCell="N27" sqref="N27"/>
    </sheetView>
  </sheetViews>
  <sheetFormatPr defaultColWidth="11.421875" defaultRowHeight="15"/>
  <cols>
    <col min="1" max="1" width="11.421875" style="6" customWidth="1"/>
    <col min="2" max="2" width="27.00390625" style="0" customWidth="1"/>
    <col min="3" max="3" width="19.7109375" style="0" customWidth="1"/>
    <col min="4" max="4" width="21.140625" style="0" customWidth="1"/>
    <col min="5" max="5" width="14.421875" style="0" customWidth="1"/>
    <col min="6" max="6" width="14.28125" style="0" customWidth="1"/>
    <col min="7" max="7" width="14.57421875" style="0" customWidth="1"/>
    <col min="8" max="8" width="14.00390625" style="0" customWidth="1"/>
    <col min="9" max="9" width="23.421875" style="0" customWidth="1"/>
    <col min="10" max="10" width="16.8515625" style="0" customWidth="1"/>
    <col min="11" max="11" width="15.140625" style="0" customWidth="1"/>
    <col min="12" max="12" width="19.00390625" style="0" customWidth="1"/>
    <col min="13" max="13" width="35.8515625" style="6" customWidth="1"/>
    <col min="14" max="14" width="46.28125" style="0" customWidth="1"/>
    <col min="15" max="15" width="24.57421875" style="0" customWidth="1"/>
  </cols>
  <sheetData>
    <row r="3" s="6" customFormat="1" ht="37.5" customHeight="1"/>
    <row r="4" spans="2:28" s="5" customFormat="1" ht="20.25"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2:28" s="5" customFormat="1" ht="62.25" customHeight="1">
      <c r="B5" s="34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28" ht="26.25">
      <c r="B6" s="18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14" ht="42.75" customHeight="1">
      <c r="B7" s="35" t="s">
        <v>65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2:14" ht="15" customHeight="1">
      <c r="B8" s="35" t="s">
        <v>66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ht="94.5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2:14" ht="15" customHeight="1">
      <c r="B10" s="21" t="s">
        <v>50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2:14" ht="156.75" customHeight="1">
      <c r="B11" s="29" t="s">
        <v>67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5" s="6" customFormat="1" ht="18" customHeight="1">
      <c r="B12" s="26" t="s">
        <v>35</v>
      </c>
      <c r="C12" s="26" t="s">
        <v>36</v>
      </c>
      <c r="D12" s="26" t="s">
        <v>37</v>
      </c>
      <c r="E12" s="41" t="s">
        <v>38</v>
      </c>
      <c r="F12" s="41"/>
      <c r="G12" s="41"/>
      <c r="H12" s="41"/>
      <c r="I12" s="41"/>
      <c r="J12" s="42" t="s">
        <v>39</v>
      </c>
      <c r="K12" s="42"/>
      <c r="L12" s="42"/>
      <c r="M12" s="26" t="s">
        <v>40</v>
      </c>
      <c r="N12" s="52" t="s">
        <v>41</v>
      </c>
      <c r="O12" s="54" t="s">
        <v>71</v>
      </c>
    </row>
    <row r="13" spans="1:15" s="1" customFormat="1" ht="22.5" customHeight="1">
      <c r="A13" s="2"/>
      <c r="B13" s="26"/>
      <c r="C13" s="26"/>
      <c r="D13" s="26"/>
      <c r="E13" s="44" t="s">
        <v>42</v>
      </c>
      <c r="F13" s="44" t="s">
        <v>43</v>
      </c>
      <c r="G13" s="44" t="s">
        <v>44</v>
      </c>
      <c r="H13" s="44" t="s">
        <v>45</v>
      </c>
      <c r="I13" s="41" t="s">
        <v>46</v>
      </c>
      <c r="J13" s="42" t="s">
        <v>47</v>
      </c>
      <c r="K13" s="42" t="s">
        <v>48</v>
      </c>
      <c r="L13" s="42" t="s">
        <v>49</v>
      </c>
      <c r="M13" s="26"/>
      <c r="N13" s="52"/>
      <c r="O13" s="54"/>
    </row>
    <row r="14" spans="2:15" s="2" customFormat="1" ht="3.75" customHeight="1">
      <c r="B14" s="26"/>
      <c r="C14" s="26"/>
      <c r="D14" s="26"/>
      <c r="E14" s="44"/>
      <c r="F14" s="44"/>
      <c r="G14" s="44"/>
      <c r="H14" s="44"/>
      <c r="I14" s="41"/>
      <c r="J14" s="43"/>
      <c r="K14" s="43"/>
      <c r="L14" s="43"/>
      <c r="M14" s="26"/>
      <c r="N14" s="52"/>
      <c r="O14" s="54"/>
    </row>
    <row r="15" spans="2:15" s="2" customFormat="1" ht="12" customHeight="1">
      <c r="B15" s="26"/>
      <c r="C15" s="26"/>
      <c r="D15" s="26"/>
      <c r="E15" s="44"/>
      <c r="F15" s="44"/>
      <c r="G15" s="44"/>
      <c r="H15" s="44"/>
      <c r="I15" s="41"/>
      <c r="J15" s="16"/>
      <c r="K15" s="16"/>
      <c r="L15" s="16"/>
      <c r="M15" s="26"/>
      <c r="N15" s="52"/>
      <c r="O15" s="54"/>
    </row>
    <row r="16" spans="2:15" s="2" customFormat="1" ht="24.75" customHeight="1">
      <c r="B16" s="26"/>
      <c r="C16" s="26"/>
      <c r="D16" s="26"/>
      <c r="E16" s="44"/>
      <c r="F16" s="44"/>
      <c r="G16" s="44"/>
      <c r="H16" s="44"/>
      <c r="I16" s="41"/>
      <c r="J16" s="17"/>
      <c r="K16" s="17"/>
      <c r="L16" s="17"/>
      <c r="M16" s="26"/>
      <c r="N16" s="52"/>
      <c r="O16" s="54"/>
    </row>
    <row r="17" spans="2:15" s="2" customFormat="1" ht="154.5" customHeight="1">
      <c r="B17" s="15" t="s">
        <v>1</v>
      </c>
      <c r="C17" s="10" t="s">
        <v>2</v>
      </c>
      <c r="D17" s="10" t="s">
        <v>51</v>
      </c>
      <c r="E17" s="8">
        <v>1</v>
      </c>
      <c r="F17" s="9">
        <v>1</v>
      </c>
      <c r="G17" s="9">
        <v>2</v>
      </c>
      <c r="H17" s="9">
        <v>2</v>
      </c>
      <c r="I17" s="9">
        <f>SUM(E17:H17)</f>
        <v>6</v>
      </c>
      <c r="J17" s="8">
        <v>1250</v>
      </c>
      <c r="K17" s="8">
        <v>125</v>
      </c>
      <c r="L17" s="7">
        <f>J17+K17</f>
        <v>1375</v>
      </c>
      <c r="M17" s="24" t="s">
        <v>52</v>
      </c>
      <c r="N17" s="10" t="s">
        <v>53</v>
      </c>
      <c r="O17" s="53">
        <v>8654088</v>
      </c>
    </row>
    <row r="18" spans="2:15" s="2" customFormat="1" ht="80.25" customHeight="1">
      <c r="B18" s="15" t="s">
        <v>54</v>
      </c>
      <c r="C18" s="11" t="s">
        <v>3</v>
      </c>
      <c r="D18" s="10" t="s">
        <v>55</v>
      </c>
      <c r="E18" s="8">
        <v>1</v>
      </c>
      <c r="F18" s="9">
        <v>1</v>
      </c>
      <c r="G18" s="9">
        <v>1</v>
      </c>
      <c r="H18" s="9">
        <v>1</v>
      </c>
      <c r="I18" s="9">
        <f>SUM(E18:H18)</f>
        <v>4</v>
      </c>
      <c r="J18" s="8">
        <v>40</v>
      </c>
      <c r="K18" s="8">
        <v>10</v>
      </c>
      <c r="L18" s="7">
        <f>J18+K18</f>
        <v>50</v>
      </c>
      <c r="M18" s="25" t="s">
        <v>56</v>
      </c>
      <c r="N18" s="10" t="s">
        <v>57</v>
      </c>
      <c r="O18" s="47">
        <v>184900</v>
      </c>
    </row>
    <row r="19" spans="2:15" s="2" customFormat="1" ht="99" customHeight="1">
      <c r="B19" s="27" t="s">
        <v>4</v>
      </c>
      <c r="C19" s="11" t="s">
        <v>6</v>
      </c>
      <c r="D19" s="11" t="s">
        <v>58</v>
      </c>
      <c r="E19" s="8">
        <v>100</v>
      </c>
      <c r="F19" s="9">
        <v>100</v>
      </c>
      <c r="G19" s="9">
        <v>200</v>
      </c>
      <c r="H19" s="9">
        <v>200</v>
      </c>
      <c r="I19" s="9">
        <f>SUM(E19:H19)</f>
        <v>600</v>
      </c>
      <c r="J19" s="8">
        <v>80</v>
      </c>
      <c r="K19" s="8">
        <v>20</v>
      </c>
      <c r="L19" s="7">
        <f>J19+K19</f>
        <v>100</v>
      </c>
      <c r="M19" s="24" t="s">
        <v>59</v>
      </c>
      <c r="N19" s="10" t="s">
        <v>60</v>
      </c>
      <c r="O19" s="48">
        <v>150000</v>
      </c>
    </row>
    <row r="20" spans="2:15" s="2" customFormat="1" ht="86.25" customHeight="1">
      <c r="B20" s="28"/>
      <c r="C20" s="11" t="s">
        <v>5</v>
      </c>
      <c r="D20" s="11" t="s">
        <v>61</v>
      </c>
      <c r="E20" s="8">
        <v>50</v>
      </c>
      <c r="F20" s="9">
        <v>50</v>
      </c>
      <c r="G20" s="9">
        <v>100</v>
      </c>
      <c r="H20" s="9">
        <v>100</v>
      </c>
      <c r="I20" s="9">
        <f>SUM(E20:H20)</f>
        <v>300</v>
      </c>
      <c r="J20" s="8">
        <f>I20*0.8</f>
        <v>240</v>
      </c>
      <c r="K20" s="8">
        <v>60</v>
      </c>
      <c r="L20" s="7">
        <f>J20+K20</f>
        <v>300</v>
      </c>
      <c r="M20" s="24" t="s">
        <v>62</v>
      </c>
      <c r="N20" s="10" t="s">
        <v>63</v>
      </c>
      <c r="O20" s="47">
        <v>110000</v>
      </c>
    </row>
    <row r="21" spans="2:15" ht="141.75">
      <c r="B21" s="15" t="s">
        <v>1</v>
      </c>
      <c r="C21" s="10" t="s">
        <v>2</v>
      </c>
      <c r="D21" s="10" t="s">
        <v>7</v>
      </c>
      <c r="E21" s="7">
        <v>1</v>
      </c>
      <c r="F21" s="12">
        <v>1</v>
      </c>
      <c r="G21" s="12" t="s">
        <v>0</v>
      </c>
      <c r="H21" s="12">
        <v>1</v>
      </c>
      <c r="I21" s="12">
        <v>3</v>
      </c>
      <c r="J21" s="7">
        <v>0</v>
      </c>
      <c r="K21" s="7">
        <v>0</v>
      </c>
      <c r="L21" s="7">
        <f>J21+K21</f>
        <v>0</v>
      </c>
      <c r="M21" s="13" t="s">
        <v>8</v>
      </c>
      <c r="N21" s="10" t="s">
        <v>9</v>
      </c>
      <c r="O21" s="47" t="s">
        <v>72</v>
      </c>
    </row>
    <row r="22" spans="2:15" ht="138" customHeight="1">
      <c r="B22" s="27" t="s">
        <v>4</v>
      </c>
      <c r="C22" s="11" t="s">
        <v>6</v>
      </c>
      <c r="D22" s="11" t="s">
        <v>10</v>
      </c>
      <c r="E22" s="8">
        <v>38</v>
      </c>
      <c r="F22" s="9">
        <v>38</v>
      </c>
      <c r="G22" s="9">
        <f>37+60</f>
        <v>97</v>
      </c>
      <c r="H22" s="9">
        <f>37+70</f>
        <v>107</v>
      </c>
      <c r="I22" s="12">
        <f>+E22+F22+G22+H22</f>
        <v>280</v>
      </c>
      <c r="J22" s="7">
        <f>350+75+22+60+85+108</f>
        <v>700</v>
      </c>
      <c r="K22" s="7">
        <f>75+40</f>
        <v>115</v>
      </c>
      <c r="L22" s="7">
        <f>J22+K22</f>
        <v>815</v>
      </c>
      <c r="M22" s="10" t="s">
        <v>11</v>
      </c>
      <c r="N22" s="10" t="s">
        <v>12</v>
      </c>
      <c r="O22" s="49">
        <v>0</v>
      </c>
    </row>
    <row r="23" spans="2:15" ht="132.75" customHeight="1">
      <c r="B23" s="28"/>
      <c r="C23" s="11" t="s">
        <v>5</v>
      </c>
      <c r="D23" s="11" t="s">
        <v>13</v>
      </c>
      <c r="E23" s="8">
        <v>0</v>
      </c>
      <c r="F23" s="9">
        <v>0</v>
      </c>
      <c r="G23" s="9">
        <v>30</v>
      </c>
      <c r="H23" s="9">
        <v>30</v>
      </c>
      <c r="I23" s="8">
        <f>+E23+F23+G23+H23</f>
        <v>60</v>
      </c>
      <c r="J23" s="8">
        <v>10</v>
      </c>
      <c r="K23" s="8">
        <v>50</v>
      </c>
      <c r="L23" s="7">
        <f>J23+K23</f>
        <v>60</v>
      </c>
      <c r="M23" s="13" t="s">
        <v>14</v>
      </c>
      <c r="N23" s="10" t="s">
        <v>15</v>
      </c>
      <c r="O23" s="51">
        <v>1986530</v>
      </c>
    </row>
    <row r="24" spans="2:15" ht="110.25">
      <c r="B24" s="15" t="s">
        <v>1</v>
      </c>
      <c r="C24" s="10" t="s">
        <v>16</v>
      </c>
      <c r="D24" s="10" t="s">
        <v>17</v>
      </c>
      <c r="E24" s="7">
        <v>1</v>
      </c>
      <c r="F24" s="12">
        <v>1</v>
      </c>
      <c r="G24" s="12">
        <v>2</v>
      </c>
      <c r="H24" s="12">
        <v>1</v>
      </c>
      <c r="I24" s="12">
        <v>5</v>
      </c>
      <c r="J24" s="7" t="s">
        <v>18</v>
      </c>
      <c r="K24" s="7" t="s">
        <v>18</v>
      </c>
      <c r="L24" s="7" t="s">
        <v>18</v>
      </c>
      <c r="M24" s="14" t="s">
        <v>19</v>
      </c>
      <c r="N24" s="11" t="s">
        <v>68</v>
      </c>
      <c r="O24" s="45">
        <v>0</v>
      </c>
    </row>
    <row r="25" spans="2:15" ht="140.25" customHeight="1">
      <c r="B25" s="15" t="s">
        <v>20</v>
      </c>
      <c r="C25" s="10" t="s">
        <v>21</v>
      </c>
      <c r="D25" s="10" t="s">
        <v>22</v>
      </c>
      <c r="E25" s="7">
        <v>1</v>
      </c>
      <c r="F25" s="12">
        <v>2</v>
      </c>
      <c r="G25" s="12">
        <v>3</v>
      </c>
      <c r="H25" s="12">
        <v>3</v>
      </c>
      <c r="I25" s="12">
        <f>SUM(E25:H25)</f>
        <v>9</v>
      </c>
      <c r="J25" s="7" t="s">
        <v>18</v>
      </c>
      <c r="K25" s="7" t="s">
        <v>18</v>
      </c>
      <c r="L25" s="7" t="s">
        <v>18</v>
      </c>
      <c r="M25" s="14" t="s">
        <v>23</v>
      </c>
      <c r="N25" s="11" t="s">
        <v>69</v>
      </c>
      <c r="O25" s="46">
        <v>3141190</v>
      </c>
    </row>
    <row r="26" spans="2:15" ht="157.5">
      <c r="B26" s="15" t="s">
        <v>24</v>
      </c>
      <c r="C26" s="11" t="s">
        <v>25</v>
      </c>
      <c r="D26" s="11" t="s">
        <v>26</v>
      </c>
      <c r="E26" s="8">
        <v>45</v>
      </c>
      <c r="F26" s="9">
        <v>50</v>
      </c>
      <c r="G26" s="9">
        <v>55</v>
      </c>
      <c r="H26" s="9">
        <v>50</v>
      </c>
      <c r="I26" s="12">
        <f>SUM(E26:H26)</f>
        <v>200</v>
      </c>
      <c r="J26" s="7">
        <v>150</v>
      </c>
      <c r="K26" s="7">
        <v>50</v>
      </c>
      <c r="L26" s="7">
        <v>200</v>
      </c>
      <c r="M26" s="14" t="s">
        <v>27</v>
      </c>
      <c r="N26" s="11" t="s">
        <v>70</v>
      </c>
      <c r="O26" s="46">
        <v>50000</v>
      </c>
    </row>
    <row r="27" spans="2:15" ht="405" customHeight="1">
      <c r="B27" s="15" t="s">
        <v>1</v>
      </c>
      <c r="C27" s="11" t="s">
        <v>2</v>
      </c>
      <c r="D27" s="11" t="s">
        <v>28</v>
      </c>
      <c r="E27" s="8">
        <v>3</v>
      </c>
      <c r="F27" s="8">
        <v>2</v>
      </c>
      <c r="G27" s="8">
        <v>3</v>
      </c>
      <c r="H27" s="8">
        <v>11</v>
      </c>
      <c r="I27" s="8">
        <f>+E27+F27+G27+H27</f>
        <v>19</v>
      </c>
      <c r="J27" s="8">
        <v>3898</v>
      </c>
      <c r="K27" s="8">
        <v>258</v>
      </c>
      <c r="L27" s="8">
        <f>+J27+K27</f>
        <v>4156</v>
      </c>
      <c r="M27" s="11" t="s">
        <v>29</v>
      </c>
      <c r="N27" s="11" t="s">
        <v>30</v>
      </c>
      <c r="O27" s="50">
        <v>520335</v>
      </c>
    </row>
    <row r="28" spans="2:15" ht="237" customHeight="1">
      <c r="B28" s="15" t="s">
        <v>31</v>
      </c>
      <c r="C28" s="11" t="s">
        <v>3</v>
      </c>
      <c r="D28" s="11" t="s">
        <v>32</v>
      </c>
      <c r="E28" s="8">
        <v>2</v>
      </c>
      <c r="F28" s="8">
        <v>0</v>
      </c>
      <c r="G28" s="8">
        <v>3</v>
      </c>
      <c r="H28" s="8">
        <v>15</v>
      </c>
      <c r="I28" s="8">
        <f>+E28+F28+G28+H28</f>
        <v>20</v>
      </c>
      <c r="J28" s="8">
        <v>340</v>
      </c>
      <c r="K28" s="8">
        <v>212</v>
      </c>
      <c r="L28" s="8">
        <f>+J28+K28</f>
        <v>552</v>
      </c>
      <c r="M28" s="11" t="s">
        <v>33</v>
      </c>
      <c r="N28" s="11" t="s">
        <v>34</v>
      </c>
      <c r="O28" s="50">
        <v>2338640.02</v>
      </c>
    </row>
  </sheetData>
  <sheetProtection/>
  <mergeCells count="23">
    <mergeCell ref="J12:L12"/>
    <mergeCell ref="K13:K14"/>
    <mergeCell ref="O12:O16"/>
    <mergeCell ref="B22:B23"/>
    <mergeCell ref="D12:D16"/>
    <mergeCell ref="E12:I12"/>
    <mergeCell ref="L13:L14"/>
    <mergeCell ref="B12:B16"/>
    <mergeCell ref="C12:C16"/>
    <mergeCell ref="E13:E16"/>
    <mergeCell ref="F13:F16"/>
    <mergeCell ref="G13:G16"/>
    <mergeCell ref="H13:H16"/>
    <mergeCell ref="M12:M16"/>
    <mergeCell ref="B19:B20"/>
    <mergeCell ref="B11:N11"/>
    <mergeCell ref="B4:AB4"/>
    <mergeCell ref="B5:AB5"/>
    <mergeCell ref="B8:N9"/>
    <mergeCell ref="N12:N16"/>
    <mergeCell ref="B7:N7"/>
    <mergeCell ref="I13:I16"/>
    <mergeCell ref="J13:J14"/>
  </mergeCells>
  <printOptions/>
  <pageMargins left="0.2755905511811024" right="0.31496062992125984" top="0.7480314960629921" bottom="0.7480314960629921" header="0.35433070866141736" footer="0.31496062992125984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Dianela Figueroa</dc:creator>
  <cp:keywords/>
  <dc:description/>
  <cp:lastModifiedBy>Eduardo Fulcar</cp:lastModifiedBy>
  <cp:lastPrinted>2017-09-01T16:25:11Z</cp:lastPrinted>
  <dcterms:created xsi:type="dcterms:W3CDTF">2017-08-21T18:14:40Z</dcterms:created>
  <dcterms:modified xsi:type="dcterms:W3CDTF">2023-03-23T12:28:11Z</dcterms:modified>
  <cp:category/>
  <cp:version/>
  <cp:contentType/>
  <cp:contentStatus/>
</cp:coreProperties>
</file>