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D80" i="1"/>
  <c r="C80" i="1"/>
  <c r="Q79" i="1"/>
  <c r="Q78" i="1"/>
  <c r="P77" i="1"/>
  <c r="P76" i="1" s="1"/>
  <c r="O77" i="1"/>
  <c r="N77" i="1"/>
  <c r="N76" i="1" s="1"/>
  <c r="M77" i="1"/>
  <c r="L77" i="1"/>
  <c r="L76" i="1" s="1"/>
  <c r="K77" i="1"/>
  <c r="J77" i="1"/>
  <c r="J76" i="1" s="1"/>
  <c r="I77" i="1"/>
  <c r="H77" i="1"/>
  <c r="H76" i="1" s="1"/>
  <c r="G77" i="1"/>
  <c r="F77" i="1"/>
  <c r="F76" i="1" s="1"/>
  <c r="E77" i="1"/>
  <c r="D77" i="1"/>
  <c r="Q77" i="1" s="1"/>
  <c r="C77" i="1"/>
  <c r="O76" i="1"/>
  <c r="M76" i="1"/>
  <c r="K76" i="1"/>
  <c r="I76" i="1"/>
  <c r="G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D12" i="1"/>
  <c r="Q12" i="1" s="1"/>
  <c r="C12" i="1"/>
  <c r="P11" i="1"/>
  <c r="P85" i="1" s="1"/>
  <c r="O11" i="1"/>
  <c r="O85" i="1" s="1"/>
  <c r="M11" i="1"/>
  <c r="M85" i="1" s="1"/>
  <c r="L11" i="1"/>
  <c r="L85" i="1" s="1"/>
  <c r="K11" i="1"/>
  <c r="K85" i="1" s="1"/>
  <c r="I11" i="1"/>
  <c r="I85" i="1" s="1"/>
  <c r="H11" i="1"/>
  <c r="H85" i="1" s="1"/>
  <c r="G11" i="1"/>
  <c r="G85" i="1" s="1"/>
  <c r="E11" i="1"/>
  <c r="E85" i="1" s="1"/>
  <c r="D11" i="1"/>
  <c r="C11" i="1"/>
  <c r="C85" i="1" s="1"/>
  <c r="D76" i="1" l="1"/>
  <c r="Q76" i="1" s="1"/>
  <c r="Q11" i="1"/>
  <c r="D85" i="1" l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<sst xmlns="http://schemas.openxmlformats.org/spreadsheetml/2006/main" count="97" uniqueCount="97">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</sst>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left" indent="2"/>
    </xf>
    <xf numFmtId="4" fontId="7" fillId="0" borderId="9" xfId="0" applyNumberFormat="1" applyFont="1" applyBorder="1"/>
    <xf numFmtId="0" fontId="0" fillId="0" borderId="10" xfId="0" applyBorder="1"/>
    <xf numFmtId="164" fontId="10" fillId="0" borderId="0" xfId="0" applyNumberFormat="1" applyFont="1"/>
    <xf numFmtId="164" fontId="2" fillId="0" borderId="0" xfId="0" applyNumberFormat="1" applyFont="1"/>
    <xf numFmtId="164" fontId="10" fillId="0" borderId="8" xfId="0" applyNumberFormat="1" applyFont="1" applyBorder="1"/>
    <xf numFmtId="164" fontId="10" fillId="0" borderId="8" xfId="0" applyNumberFormat="1" applyFont="1" applyBorder="1" applyAlignment="1"/>
    <xf numFmtId="164" fontId="10" fillId="0" borderId="0" xfId="0" applyNumberFormat="1" applyFont="1" applyAlignment="1"/>
    <xf numFmtId="0" fontId="9" fillId="2" borderId="11" xfId="0" applyFont="1" applyFill="1" applyBorder="1" applyAlignment="1">
      <alignment vertical="center"/>
    </xf>
    <xf numFmtId="4" fontId="9" fillId="2" borderId="11" xfId="0" applyNumberFormat="1" applyFont="1" applyFill="1" applyBorder="1"/>
    <xf numFmtId="164" fontId="9" fillId="2" borderId="11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809639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4166" y="553811"/>
          <a:ext cx="1536523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48672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64" zoomScale="77" zoomScaleNormal="70" zoomScaleSheetLayoutView="77" workbookViewId="0">
      <selection activeCell="B81" sqref="B81"/>
    </sheetView>
  </sheetViews>
  <sheetFormatPr baseColWidth="10" defaultColWidth="11.42578125" defaultRowHeight="15" x14ac:dyDescent="0.25"/>
  <cols>
    <col min="2" max="2" width="93.7109375" bestFit="1" customWidth="1"/>
    <col min="3" max="4" width="20" style="35" customWidth="1"/>
    <col min="5" max="13" width="18.140625" style="35" customWidth="1"/>
    <col min="14" max="14" width="17.5703125" style="35" customWidth="1"/>
    <col min="15" max="16" width="14.28515625" style="35" customWidth="1"/>
    <col min="17" max="17" width="20.85546875" style="35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343639457</v>
      </c>
      <c r="D11" s="20">
        <f>D12+D18+D28+D38+D47+D54+D64+D69+D72</f>
        <v>409589329.12</v>
      </c>
      <c r="E11" s="20">
        <f t="shared" ref="E11:P11" si="0">E12+E18+E28+E38+E47+E54+E64+E69+E72</f>
        <v>19945969.279999997</v>
      </c>
      <c r="F11" s="20">
        <f t="shared" si="0"/>
        <v>21826421.280000001</v>
      </c>
      <c r="G11" s="20">
        <f t="shared" si="0"/>
        <v>25543232.380000003</v>
      </c>
      <c r="H11" s="20">
        <f t="shared" si="0"/>
        <v>23819487.419999998</v>
      </c>
      <c r="I11" s="20">
        <f t="shared" si="0"/>
        <v>22006230.050000001</v>
      </c>
      <c r="J11" s="20">
        <f t="shared" si="0"/>
        <v>23496574.25</v>
      </c>
      <c r="K11" s="20">
        <f t="shared" si="0"/>
        <v>33435002.390000001</v>
      </c>
      <c r="L11" s="20">
        <f t="shared" si="0"/>
        <v>23424477.160000004</v>
      </c>
      <c r="M11" s="20">
        <f t="shared" si="0"/>
        <v>22858231.09</v>
      </c>
      <c r="N11" s="20">
        <f t="shared" si="0"/>
        <v>25072616.960000005</v>
      </c>
      <c r="O11" s="20">
        <f t="shared" si="0"/>
        <v>0</v>
      </c>
      <c r="P11" s="20">
        <f t="shared" si="0"/>
        <v>0</v>
      </c>
      <c r="Q11" s="20">
        <f>D11-E11-F11-G11-H11-I11-J11-K11-L11-M11-N11-O11-P11</f>
        <v>168161086.86000004</v>
      </c>
    </row>
    <row r="12" spans="2:18" s="23" customFormat="1" ht="18.75" x14ac:dyDescent="0.3">
      <c r="B12" s="21" t="s">
        <v>23</v>
      </c>
      <c r="C12" s="22">
        <f>SUM(C13:C17)</f>
        <v>278581055</v>
      </c>
      <c r="D12" s="22">
        <f>SUM(D13:D17)</f>
        <v>287127957</v>
      </c>
      <c r="E12" s="22">
        <f t="shared" ref="E12:P12" si="1">SUM(E13:E17)</f>
        <v>19945969.279999997</v>
      </c>
      <c r="F12" s="22">
        <f t="shared" si="1"/>
        <v>19852190.720000003</v>
      </c>
      <c r="G12" s="22">
        <f t="shared" si="1"/>
        <v>20679057.700000003</v>
      </c>
      <c r="H12" s="22">
        <f t="shared" si="1"/>
        <v>20864500.75</v>
      </c>
      <c r="I12" s="22">
        <f t="shared" si="1"/>
        <v>20194525.57</v>
      </c>
      <c r="J12" s="22">
        <f t="shared" si="1"/>
        <v>20994263.059999999</v>
      </c>
      <c r="K12" s="22">
        <f t="shared" si="1"/>
        <v>28305209.57</v>
      </c>
      <c r="L12" s="22">
        <f t="shared" si="1"/>
        <v>19988060.380000003</v>
      </c>
      <c r="M12" s="22">
        <f t="shared" si="1"/>
        <v>20193962.43</v>
      </c>
      <c r="N12" s="22">
        <f t="shared" si="1"/>
        <v>19875449.110000003</v>
      </c>
      <c r="O12" s="22">
        <f t="shared" si="1"/>
        <v>0</v>
      </c>
      <c r="P12" s="22">
        <f t="shared" si="1"/>
        <v>0</v>
      </c>
      <c r="Q12" s="22">
        <f>D12-E12-F12-G12-H12-I12-J12-K12-L12-M12-N12-O12-P12</f>
        <v>76234768.430000022</v>
      </c>
    </row>
    <row r="13" spans="2:18" ht="18.75" x14ac:dyDescent="0.3">
      <c r="B13" s="24" t="s">
        <v>24</v>
      </c>
      <c r="C13" s="10">
        <v>234131806</v>
      </c>
      <c r="D13" s="10">
        <v>241978467</v>
      </c>
      <c r="E13" s="10">
        <v>17165871.129999999</v>
      </c>
      <c r="F13" s="10">
        <v>17018299.280000001</v>
      </c>
      <c r="G13" s="10">
        <v>17870918.550000001</v>
      </c>
      <c r="H13" s="10">
        <v>18097662.870000001</v>
      </c>
      <c r="I13" s="10">
        <v>17399693.010000002</v>
      </c>
      <c r="J13" s="10">
        <v>18144655.18</v>
      </c>
      <c r="K13" s="10">
        <v>17579063.850000001</v>
      </c>
      <c r="L13" s="10">
        <v>17004635.010000002</v>
      </c>
      <c r="M13" s="10">
        <v>17536567.329999998</v>
      </c>
      <c r="N13" s="10">
        <v>17110355.010000002</v>
      </c>
      <c r="O13" s="10"/>
      <c r="P13" s="10"/>
      <c r="Q13" s="10">
        <f t="shared" ref="Q13:Q76" si="2">D13-E13-F13-G13-H13-I13-J13-K13-L13-M13-N13-O13-P13</f>
        <v>67050745.779999986</v>
      </c>
    </row>
    <row r="14" spans="2:18" ht="18.75" x14ac:dyDescent="0.3">
      <c r="B14" s="24" t="s">
        <v>25</v>
      </c>
      <c r="C14" s="10">
        <v>11858000</v>
      </c>
      <c r="D14" s="10">
        <v>11416632</v>
      </c>
      <c r="E14" s="10">
        <v>190000</v>
      </c>
      <c r="F14" s="25">
        <v>266073.48</v>
      </c>
      <c r="G14" s="10">
        <v>212034.21</v>
      </c>
      <c r="H14" s="10">
        <v>190000</v>
      </c>
      <c r="I14" s="10">
        <v>190000</v>
      </c>
      <c r="J14" s="10">
        <v>190000</v>
      </c>
      <c r="K14" s="10">
        <v>8136014.71</v>
      </c>
      <c r="L14" s="10">
        <v>405000</v>
      </c>
      <c r="M14" s="10">
        <v>67500</v>
      </c>
      <c r="N14" s="10">
        <v>177500</v>
      </c>
      <c r="O14" s="10"/>
      <c r="P14" s="10"/>
      <c r="Q14" s="10">
        <f t="shared" si="2"/>
        <v>1392509.5999999987</v>
      </c>
    </row>
    <row r="15" spans="2:18" ht="18.75" x14ac:dyDescent="0.3">
      <c r="B15" s="24" t="s">
        <v>26</v>
      </c>
      <c r="C15" s="10">
        <v>0</v>
      </c>
      <c r="D15" s="10"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f t="shared" si="2"/>
        <v>0</v>
      </c>
      <c r="R15" s="26"/>
    </row>
    <row r="16" spans="2:18" ht="18.75" x14ac:dyDescent="0.3">
      <c r="B16" s="24" t="s">
        <v>27</v>
      </c>
      <c r="C16" s="10">
        <v>0</v>
      </c>
      <c r="D16" s="10">
        <v>462724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f t="shared" si="2"/>
        <v>462724</v>
      </c>
    </row>
    <row r="17" spans="2:17" ht="18.75" x14ac:dyDescent="0.3">
      <c r="B17" s="24" t="s">
        <v>28</v>
      </c>
      <c r="C17" s="10">
        <v>32591249</v>
      </c>
      <c r="D17" s="10">
        <v>33270134</v>
      </c>
      <c r="E17" s="10">
        <v>2590098.15</v>
      </c>
      <c r="F17" s="10">
        <v>2567817.96</v>
      </c>
      <c r="G17" s="10">
        <v>2596104.94</v>
      </c>
      <c r="H17" s="10">
        <v>2576837.88</v>
      </c>
      <c r="I17" s="10">
        <v>2604832.56</v>
      </c>
      <c r="J17" s="10">
        <v>2659607.88</v>
      </c>
      <c r="K17" s="10">
        <v>2590131.0099999998</v>
      </c>
      <c r="L17" s="10">
        <v>2578425.37</v>
      </c>
      <c r="M17" s="10">
        <v>2589895.1</v>
      </c>
      <c r="N17" s="10">
        <v>2587594.1</v>
      </c>
      <c r="O17" s="10"/>
      <c r="P17" s="10"/>
      <c r="Q17" s="10">
        <f t="shared" si="2"/>
        <v>7328789.0500000045</v>
      </c>
    </row>
    <row r="18" spans="2:17" s="23" customFormat="1" ht="18.75" x14ac:dyDescent="0.3">
      <c r="B18" s="21" t="s">
        <v>29</v>
      </c>
      <c r="C18" s="22">
        <f>SUM(C19:C27)</f>
        <v>37976984</v>
      </c>
      <c r="D18" s="22">
        <f>SUM(D19:D27)</f>
        <v>46966401.810000002</v>
      </c>
      <c r="E18" s="22">
        <f t="shared" ref="E18:P18" si="3">SUM(E19:E27)</f>
        <v>0</v>
      </c>
      <c r="F18" s="22">
        <f t="shared" si="3"/>
        <v>1974230.56</v>
      </c>
      <c r="G18" s="22">
        <f t="shared" si="3"/>
        <v>4812879.46</v>
      </c>
      <c r="H18" s="22">
        <f t="shared" si="3"/>
        <v>2220456.4699999997</v>
      </c>
      <c r="I18" s="22">
        <f t="shared" si="3"/>
        <v>1754097.4100000001</v>
      </c>
      <c r="J18" s="22">
        <f t="shared" si="3"/>
        <v>1831600.5899999999</v>
      </c>
      <c r="K18" s="22">
        <f t="shared" si="3"/>
        <v>3129202.9499999997</v>
      </c>
      <c r="L18" s="27">
        <f t="shared" si="3"/>
        <v>1661962.7400000002</v>
      </c>
      <c r="M18" s="27">
        <f t="shared" si="3"/>
        <v>1516981.5599999998</v>
      </c>
      <c r="N18" s="27">
        <f t="shared" si="3"/>
        <v>2813388.03</v>
      </c>
      <c r="O18" s="27">
        <f t="shared" si="3"/>
        <v>0</v>
      </c>
      <c r="P18" s="27">
        <f t="shared" si="3"/>
        <v>0</v>
      </c>
      <c r="Q18" s="22">
        <f t="shared" si="2"/>
        <v>25251602.039999995</v>
      </c>
    </row>
    <row r="19" spans="2:17" ht="18.75" x14ac:dyDescent="0.3">
      <c r="B19" s="24" t="s">
        <v>30</v>
      </c>
      <c r="C19" s="10">
        <v>9032111</v>
      </c>
      <c r="D19" s="10">
        <v>9016500</v>
      </c>
      <c r="E19" s="10"/>
      <c r="F19" s="10">
        <v>1288160.01</v>
      </c>
      <c r="G19" s="10">
        <v>636737.47</v>
      </c>
      <c r="H19" s="10">
        <v>661016.80000000005</v>
      </c>
      <c r="I19" s="10">
        <v>649700.32999999996</v>
      </c>
      <c r="J19" s="10">
        <v>563586.25</v>
      </c>
      <c r="K19" s="10">
        <v>601638.84</v>
      </c>
      <c r="L19" s="10">
        <v>733125.12</v>
      </c>
      <c r="M19" s="10">
        <v>601282.69999999995</v>
      </c>
      <c r="N19" s="10">
        <v>554234.93999999994</v>
      </c>
      <c r="O19" s="10"/>
      <c r="P19" s="10"/>
      <c r="Q19" s="10">
        <f t="shared" si="2"/>
        <v>2727017.5400000005</v>
      </c>
    </row>
    <row r="20" spans="2:17" ht="18.75" x14ac:dyDescent="0.3">
      <c r="B20" s="24" t="s">
        <v>31</v>
      </c>
      <c r="C20" s="10">
        <v>1340000</v>
      </c>
      <c r="D20" s="10">
        <v>1972500</v>
      </c>
      <c r="E20" s="10"/>
      <c r="F20" s="10"/>
      <c r="G20" s="10"/>
      <c r="H20" s="10"/>
      <c r="I20" s="10"/>
      <c r="J20" s="10"/>
      <c r="K20" s="10">
        <v>67909</v>
      </c>
      <c r="L20" s="10"/>
      <c r="M20" s="10"/>
      <c r="N20" s="10"/>
      <c r="O20" s="10"/>
      <c r="P20" s="10"/>
      <c r="Q20" s="10">
        <f t="shared" si="2"/>
        <v>1904591</v>
      </c>
    </row>
    <row r="21" spans="2:17" ht="18.75" x14ac:dyDescent="0.3">
      <c r="B21" s="24" t="s">
        <v>32</v>
      </c>
      <c r="C21" s="10">
        <v>2148800</v>
      </c>
      <c r="D21" s="10">
        <v>2148800</v>
      </c>
      <c r="E21" s="10"/>
      <c r="F21" s="10"/>
      <c r="G21" s="10">
        <v>71100</v>
      </c>
      <c r="H21" s="10">
        <v>44800</v>
      </c>
      <c r="I21" s="10">
        <v>0</v>
      </c>
      <c r="J21" s="10">
        <v>125300</v>
      </c>
      <c r="K21" s="10">
        <v>54800</v>
      </c>
      <c r="L21" s="10">
        <v>76050</v>
      </c>
      <c r="M21" s="10">
        <v>55750</v>
      </c>
      <c r="N21" s="10">
        <v>120900</v>
      </c>
      <c r="O21" s="10"/>
      <c r="P21" s="10"/>
      <c r="Q21" s="10">
        <f t="shared" si="2"/>
        <v>1600100</v>
      </c>
    </row>
    <row r="22" spans="2:17" ht="18.75" x14ac:dyDescent="0.3">
      <c r="B22" s="24" t="s">
        <v>33</v>
      </c>
      <c r="C22" s="10">
        <v>500000</v>
      </c>
      <c r="D22" s="10">
        <v>530000</v>
      </c>
      <c r="E22" s="10"/>
      <c r="F22" s="10"/>
      <c r="G22" s="10"/>
      <c r="H22" s="10"/>
      <c r="I22" s="10"/>
      <c r="J22" s="10"/>
      <c r="K22" s="10">
        <v>5000</v>
      </c>
      <c r="L22" s="10"/>
      <c r="M22" s="10"/>
      <c r="N22" s="10"/>
      <c r="O22" s="10"/>
      <c r="P22" s="10"/>
      <c r="Q22" s="10">
        <f t="shared" si="2"/>
        <v>525000</v>
      </c>
    </row>
    <row r="23" spans="2:17" ht="18.75" x14ac:dyDescent="0.3">
      <c r="B23" s="24" t="s">
        <v>34</v>
      </c>
      <c r="C23" s="10">
        <v>4219334</v>
      </c>
      <c r="D23" s="10">
        <v>4469334</v>
      </c>
      <c r="E23" s="10"/>
      <c r="F23" s="10">
        <v>686070.55</v>
      </c>
      <c r="G23" s="10">
        <v>343035.27</v>
      </c>
      <c r="H23" s="10">
        <v>343035.27</v>
      </c>
      <c r="I23" s="10">
        <v>343035.27</v>
      </c>
      <c r="J23" s="10">
        <v>343035.27</v>
      </c>
      <c r="K23" s="10">
        <v>343035.27</v>
      </c>
      <c r="L23" s="10">
        <v>343035.27</v>
      </c>
      <c r="M23" s="10">
        <v>368762.92</v>
      </c>
      <c r="N23" s="10">
        <v>368762.92</v>
      </c>
      <c r="O23" s="10"/>
      <c r="P23" s="10"/>
      <c r="Q23" s="10">
        <f t="shared" si="2"/>
        <v>987525.99000000022</v>
      </c>
    </row>
    <row r="24" spans="2:17" ht="18.75" x14ac:dyDescent="0.3">
      <c r="B24" s="24" t="s">
        <v>35</v>
      </c>
      <c r="C24" s="10">
        <v>7400000</v>
      </c>
      <c r="D24" s="10">
        <v>7253528.8099999996</v>
      </c>
      <c r="E24" s="10"/>
      <c r="F24" s="10"/>
      <c r="G24" s="10">
        <v>3543873.18</v>
      </c>
      <c r="H24" s="10">
        <v>152952.51</v>
      </c>
      <c r="I24" s="10">
        <v>242286.48</v>
      </c>
      <c r="J24" s="10">
        <v>607154.59</v>
      </c>
      <c r="K24" s="10">
        <v>47614.91</v>
      </c>
      <c r="L24" s="10">
        <v>292565.8</v>
      </c>
      <c r="M24" s="10">
        <v>293529.49</v>
      </c>
      <c r="N24" s="10">
        <v>591894.86</v>
      </c>
      <c r="O24" s="10"/>
      <c r="P24" s="10"/>
      <c r="Q24" s="10">
        <f t="shared" si="2"/>
        <v>1481656.9899999993</v>
      </c>
    </row>
    <row r="25" spans="2:17" ht="18.75" x14ac:dyDescent="0.3">
      <c r="B25" s="24" t="s">
        <v>36</v>
      </c>
      <c r="C25" s="10">
        <v>7323489</v>
      </c>
      <c r="D25" s="10">
        <v>14573739</v>
      </c>
      <c r="E25" s="10"/>
      <c r="F25" s="10"/>
      <c r="G25" s="10">
        <v>158189.54</v>
      </c>
      <c r="H25" s="10">
        <v>847186.09</v>
      </c>
      <c r="I25" s="10">
        <v>105249.33</v>
      </c>
      <c r="J25" s="10">
        <v>128804.48</v>
      </c>
      <c r="K25" s="10">
        <v>1836595.43</v>
      </c>
      <c r="L25" s="10">
        <v>62134.55</v>
      </c>
      <c r="M25" s="10">
        <v>18296.45</v>
      </c>
      <c r="N25" s="10">
        <v>1026075.31</v>
      </c>
      <c r="O25" s="10"/>
      <c r="P25" s="10"/>
      <c r="Q25" s="10">
        <f t="shared" si="2"/>
        <v>10391207.82</v>
      </c>
    </row>
    <row r="26" spans="2:17" ht="18.75" x14ac:dyDescent="0.3">
      <c r="B26" s="24" t="s">
        <v>37</v>
      </c>
      <c r="C26" s="10">
        <v>4019800</v>
      </c>
      <c r="D26" s="10">
        <v>3844800</v>
      </c>
      <c r="E26" s="10"/>
      <c r="F26" s="10"/>
      <c r="G26" s="10">
        <v>59944</v>
      </c>
      <c r="H26" s="10">
        <v>171465.8</v>
      </c>
      <c r="I26" s="10">
        <v>148326</v>
      </c>
      <c r="J26" s="10">
        <v>63720</v>
      </c>
      <c r="K26" s="10">
        <v>172609.5</v>
      </c>
      <c r="L26" s="10">
        <v>35400</v>
      </c>
      <c r="M26" s="10">
        <v>73160</v>
      </c>
      <c r="N26" s="10">
        <v>151520</v>
      </c>
      <c r="O26" s="10"/>
      <c r="P26" s="10"/>
      <c r="Q26" s="10">
        <f t="shared" si="2"/>
        <v>2968654.7</v>
      </c>
    </row>
    <row r="27" spans="2:17" ht="18.75" x14ac:dyDescent="0.3">
      <c r="B27" s="24" t="s">
        <v>38</v>
      </c>
      <c r="C27" s="10">
        <v>1993450</v>
      </c>
      <c r="D27" s="10">
        <v>3157200</v>
      </c>
      <c r="E27" s="10"/>
      <c r="F27" s="10"/>
      <c r="G27" s="10"/>
      <c r="H27" s="10"/>
      <c r="I27" s="10">
        <v>265500</v>
      </c>
      <c r="J27" s="10"/>
      <c r="K27" s="10"/>
      <c r="L27" s="10">
        <v>119652</v>
      </c>
      <c r="M27" s="10">
        <v>106200</v>
      </c>
      <c r="N27" s="10"/>
      <c r="O27" s="10"/>
      <c r="P27" s="10"/>
      <c r="Q27" s="10">
        <f t="shared" si="2"/>
        <v>2665848</v>
      </c>
    </row>
    <row r="28" spans="2:17" s="23" customFormat="1" ht="18.75" x14ac:dyDescent="0.3">
      <c r="B28" s="21" t="s">
        <v>39</v>
      </c>
      <c r="C28" s="22">
        <f>SUM(C29:C37)</f>
        <v>22952572</v>
      </c>
      <c r="D28" s="22">
        <f>SUM(D29:D37)</f>
        <v>23441933</v>
      </c>
      <c r="E28" s="22">
        <f t="shared" ref="E28:P28" si="4">SUM(E29:E37)</f>
        <v>0</v>
      </c>
      <c r="F28" s="22">
        <f t="shared" si="4"/>
        <v>0</v>
      </c>
      <c r="G28" s="22">
        <f t="shared" si="4"/>
        <v>51295.22</v>
      </c>
      <c r="H28" s="22">
        <f t="shared" si="4"/>
        <v>338530.2</v>
      </c>
      <c r="I28" s="22">
        <f t="shared" si="4"/>
        <v>57607.07</v>
      </c>
      <c r="J28" s="22">
        <f t="shared" si="4"/>
        <v>651240.6</v>
      </c>
      <c r="K28" s="22">
        <f t="shared" si="4"/>
        <v>586754.11</v>
      </c>
      <c r="L28" s="27">
        <f t="shared" si="4"/>
        <v>855723.74</v>
      </c>
      <c r="M28" s="27">
        <f t="shared" si="4"/>
        <v>584135.1</v>
      </c>
      <c r="N28" s="27">
        <f t="shared" si="4"/>
        <v>1484050.08</v>
      </c>
      <c r="O28" s="27">
        <f t="shared" si="4"/>
        <v>0</v>
      </c>
      <c r="P28" s="27">
        <f t="shared" si="4"/>
        <v>0</v>
      </c>
      <c r="Q28" s="22">
        <f t="shared" si="2"/>
        <v>18832596.880000003</v>
      </c>
    </row>
    <row r="29" spans="2:17" ht="18.75" x14ac:dyDescent="0.3">
      <c r="B29" s="24" t="s">
        <v>40</v>
      </c>
      <c r="C29" s="10">
        <v>3420220</v>
      </c>
      <c r="D29" s="10">
        <v>3142500</v>
      </c>
      <c r="E29" s="10"/>
      <c r="F29" s="10"/>
      <c r="G29" s="10"/>
      <c r="H29" s="10">
        <v>173457.34</v>
      </c>
      <c r="I29" s="10">
        <v>17500</v>
      </c>
      <c r="J29" s="10"/>
      <c r="K29" s="10">
        <v>6780</v>
      </c>
      <c r="L29" s="10">
        <v>373225</v>
      </c>
      <c r="M29" s="10">
        <v>474185.1</v>
      </c>
      <c r="N29" s="10">
        <v>655320</v>
      </c>
      <c r="O29" s="10"/>
      <c r="P29" s="10"/>
      <c r="Q29" s="10">
        <f t="shared" si="2"/>
        <v>1442032.56</v>
      </c>
    </row>
    <row r="30" spans="2:17" ht="18.75" x14ac:dyDescent="0.3">
      <c r="B30" s="24" t="s">
        <v>41</v>
      </c>
      <c r="C30" s="10">
        <v>1103760</v>
      </c>
      <c r="D30" s="10">
        <v>1487760</v>
      </c>
      <c r="E30" s="10"/>
      <c r="F30" s="10"/>
      <c r="G30" s="10"/>
      <c r="H30" s="10"/>
      <c r="I30" s="10"/>
      <c r="J30" s="10"/>
      <c r="K30" s="10">
        <v>1150</v>
      </c>
      <c r="L30" s="10"/>
      <c r="M30" s="10"/>
      <c r="N30" s="10"/>
      <c r="O30" s="10"/>
      <c r="P30" s="10"/>
      <c r="Q30" s="10">
        <f t="shared" si="2"/>
        <v>1486610</v>
      </c>
    </row>
    <row r="31" spans="2:17" ht="18.75" x14ac:dyDescent="0.3">
      <c r="B31" s="24" t="s">
        <v>42</v>
      </c>
      <c r="C31" s="10">
        <v>1097494</v>
      </c>
      <c r="D31" s="10">
        <v>967494</v>
      </c>
      <c r="E31" s="10"/>
      <c r="F31" s="10"/>
      <c r="G31" s="10"/>
      <c r="H31" s="10"/>
      <c r="I31" s="10"/>
      <c r="J31" s="10">
        <v>123153.3</v>
      </c>
      <c r="K31" s="10">
        <v>228143.87</v>
      </c>
      <c r="L31" s="10"/>
      <c r="M31" s="10">
        <v>119400</v>
      </c>
      <c r="N31" s="10"/>
      <c r="O31" s="10"/>
      <c r="P31" s="10"/>
      <c r="Q31" s="10">
        <f t="shared" si="2"/>
        <v>496796.82999999996</v>
      </c>
    </row>
    <row r="32" spans="2:17" ht="18.75" x14ac:dyDescent="0.3">
      <c r="B32" s="24" t="s">
        <v>43</v>
      </c>
      <c r="C32" s="10">
        <v>232500</v>
      </c>
      <c r="D32" s="10">
        <v>287500</v>
      </c>
      <c r="E32" s="10"/>
      <c r="F32" s="10"/>
      <c r="G32" s="10"/>
      <c r="H32" s="10"/>
      <c r="I32" s="10"/>
      <c r="J32" s="10"/>
      <c r="K32" s="10">
        <v>134010.01</v>
      </c>
      <c r="L32" s="10"/>
      <c r="M32" s="10"/>
      <c r="N32" s="10"/>
      <c r="O32" s="10"/>
      <c r="P32" s="10"/>
      <c r="Q32" s="10">
        <f t="shared" si="2"/>
        <v>153489.99</v>
      </c>
    </row>
    <row r="33" spans="2:39" ht="18.75" x14ac:dyDescent="0.3">
      <c r="B33" s="24" t="s">
        <v>44</v>
      </c>
      <c r="C33" s="10">
        <v>966250</v>
      </c>
      <c r="D33" s="10">
        <v>1966050</v>
      </c>
      <c r="E33" s="10"/>
      <c r="F33" s="10"/>
      <c r="G33" s="10">
        <v>10375</v>
      </c>
      <c r="H33" s="10"/>
      <c r="I33" s="10">
        <v>27612</v>
      </c>
      <c r="J33" s="10"/>
      <c r="K33" s="10">
        <v>31194.7</v>
      </c>
      <c r="L33" s="10"/>
      <c r="M33" s="10"/>
      <c r="N33" s="10"/>
      <c r="O33" s="10"/>
      <c r="P33" s="10"/>
      <c r="Q33" s="10">
        <f t="shared" si="2"/>
        <v>1896868.3</v>
      </c>
    </row>
    <row r="34" spans="2:39" ht="18.75" x14ac:dyDescent="0.3">
      <c r="B34" s="24" t="s">
        <v>45</v>
      </c>
      <c r="C34" s="10">
        <v>383016</v>
      </c>
      <c r="D34" s="10">
        <v>291141</v>
      </c>
      <c r="E34" s="10"/>
      <c r="F34" s="10"/>
      <c r="G34" s="10"/>
      <c r="H34" s="10"/>
      <c r="I34" s="10">
        <v>12495.07</v>
      </c>
      <c r="J34" s="10"/>
      <c r="K34" s="10">
        <v>4427</v>
      </c>
      <c r="L34" s="10"/>
      <c r="M34" s="10"/>
      <c r="N34" s="10"/>
      <c r="O34" s="10"/>
      <c r="P34" s="10"/>
      <c r="Q34" s="10">
        <f t="shared" si="2"/>
        <v>274218.93</v>
      </c>
    </row>
    <row r="35" spans="2:39" ht="18.75" x14ac:dyDescent="0.3">
      <c r="B35" s="24" t="s">
        <v>46</v>
      </c>
      <c r="C35" s="10">
        <v>10919549</v>
      </c>
      <c r="D35" s="10">
        <v>10704549</v>
      </c>
      <c r="E35" s="10"/>
      <c r="F35" s="10"/>
      <c r="G35" s="10"/>
      <c r="H35" s="10">
        <v>62009</v>
      </c>
      <c r="I35" s="10"/>
      <c r="J35" s="10">
        <v>2010.72</v>
      </c>
      <c r="K35" s="10">
        <v>5726.91</v>
      </c>
      <c r="L35" s="10">
        <v>9450</v>
      </c>
      <c r="M35" s="10">
        <v>-9450</v>
      </c>
      <c r="N35" s="10">
        <v>280084.36</v>
      </c>
      <c r="O35" s="10"/>
      <c r="P35" s="10"/>
      <c r="Q35" s="10">
        <f t="shared" si="2"/>
        <v>10354718.01</v>
      </c>
    </row>
    <row r="36" spans="2:39" ht="18.75" x14ac:dyDescent="0.3">
      <c r="B36" s="24" t="s">
        <v>47</v>
      </c>
      <c r="C36" s="10">
        <v>0</v>
      </c>
      <c r="D36" s="10">
        <v>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>
        <f t="shared" si="2"/>
        <v>0</v>
      </c>
    </row>
    <row r="37" spans="2:39" ht="18.75" x14ac:dyDescent="0.3">
      <c r="B37" s="24" t="s">
        <v>48</v>
      </c>
      <c r="C37" s="10">
        <v>4829783</v>
      </c>
      <c r="D37" s="10">
        <v>4594939</v>
      </c>
      <c r="E37" s="10"/>
      <c r="F37" s="10"/>
      <c r="G37" s="10">
        <v>40920.22</v>
      </c>
      <c r="H37" s="10">
        <v>103063.86</v>
      </c>
      <c r="I37" s="10"/>
      <c r="J37" s="10">
        <v>526076.57999999996</v>
      </c>
      <c r="K37" s="10">
        <v>175321.62</v>
      </c>
      <c r="L37" s="10">
        <v>473048.74</v>
      </c>
      <c r="M37" s="10"/>
      <c r="N37" s="10">
        <v>548645.72</v>
      </c>
      <c r="O37" s="10"/>
      <c r="P37" s="10"/>
      <c r="Q37" s="10">
        <f t="shared" si="2"/>
        <v>2727862.26</v>
      </c>
    </row>
    <row r="38" spans="2:39" s="23" customFormat="1" ht="18.75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ht="18.75" x14ac:dyDescent="0.3">
      <c r="B39" s="24" t="s">
        <v>50</v>
      </c>
      <c r="C39" s="10">
        <v>0</v>
      </c>
      <c r="D39" s="10">
        <v>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>
        <f t="shared" si="2"/>
        <v>0</v>
      </c>
    </row>
    <row r="40" spans="2:39" ht="18.75" x14ac:dyDescent="0.3">
      <c r="B40" s="24" t="s">
        <v>51</v>
      </c>
      <c r="C40" s="10">
        <v>0</v>
      </c>
      <c r="D40" s="10">
        <v>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>
        <f t="shared" si="2"/>
        <v>0</v>
      </c>
    </row>
    <row r="41" spans="2:39" ht="18.75" x14ac:dyDescent="0.3">
      <c r="B41" s="24" t="s">
        <v>52</v>
      </c>
      <c r="C41" s="10">
        <v>0</v>
      </c>
      <c r="D41" s="10">
        <v>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>
        <f t="shared" si="2"/>
        <v>0</v>
      </c>
    </row>
    <row r="42" spans="2:39" ht="18.75" x14ac:dyDescent="0.3">
      <c r="B42" s="24" t="s">
        <v>53</v>
      </c>
      <c r="C42" s="10">
        <v>0</v>
      </c>
      <c r="D42" s="10">
        <v>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2"/>
        <v>0</v>
      </c>
    </row>
    <row r="43" spans="2:39" ht="18.75" x14ac:dyDescent="0.3">
      <c r="B43" s="24" t="s">
        <v>54</v>
      </c>
      <c r="C43" s="10">
        <v>0</v>
      </c>
      <c r="D43" s="10">
        <v>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2"/>
        <v>0</v>
      </c>
    </row>
    <row r="44" spans="2:39" ht="18.75" x14ac:dyDescent="0.3">
      <c r="B44" s="24" t="s">
        <v>55</v>
      </c>
      <c r="C44" s="10">
        <v>0</v>
      </c>
      <c r="D44" s="10">
        <v>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>
        <f t="shared" si="2"/>
        <v>0</v>
      </c>
    </row>
    <row r="45" spans="2:39" ht="18.75" x14ac:dyDescent="0.3">
      <c r="B45" s="24" t="s">
        <v>56</v>
      </c>
      <c r="C45" s="10">
        <v>0</v>
      </c>
      <c r="D45" s="10">
        <v>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>
        <f t="shared" si="2"/>
        <v>0</v>
      </c>
    </row>
    <row r="46" spans="2:39" ht="18.75" x14ac:dyDescent="0.3">
      <c r="B46" s="24" t="s">
        <v>57</v>
      </c>
      <c r="C46" s="10">
        <v>0</v>
      </c>
      <c r="D46" s="10">
        <v>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>
        <f t="shared" si="2"/>
        <v>0</v>
      </c>
    </row>
    <row r="47" spans="2:39" s="23" customFormat="1" ht="18.75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2">
        <f t="shared" si="2"/>
        <v>0</v>
      </c>
    </row>
    <row r="48" spans="2:39" ht="18.75" x14ac:dyDescent="0.3">
      <c r="B48" s="24" t="s">
        <v>59</v>
      </c>
      <c r="C48" s="10">
        <v>0</v>
      </c>
      <c r="D48" s="10"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>
        <f t="shared" si="2"/>
        <v>0</v>
      </c>
    </row>
    <row r="49" spans="2:17" ht="18.75" x14ac:dyDescent="0.3">
      <c r="B49" s="24" t="s">
        <v>60</v>
      </c>
      <c r="C49" s="10">
        <v>0</v>
      </c>
      <c r="D49" s="10">
        <v>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>
        <f t="shared" si="2"/>
        <v>0</v>
      </c>
    </row>
    <row r="50" spans="2:17" ht="18.75" x14ac:dyDescent="0.3">
      <c r="B50" s="24" t="s">
        <v>61</v>
      </c>
      <c r="C50" s="10">
        <v>0</v>
      </c>
      <c r="D50" s="10">
        <v>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f t="shared" si="2"/>
        <v>0</v>
      </c>
    </row>
    <row r="51" spans="2:17" ht="18.75" x14ac:dyDescent="0.3">
      <c r="B51" s="24" t="s">
        <v>62</v>
      </c>
      <c r="C51" s="10">
        <v>0</v>
      </c>
      <c r="D51" s="10">
        <v>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>
        <f t="shared" si="2"/>
        <v>0</v>
      </c>
    </row>
    <row r="52" spans="2:17" ht="18.75" x14ac:dyDescent="0.3">
      <c r="B52" s="24" t="s">
        <v>63</v>
      </c>
      <c r="C52" s="10">
        <v>0</v>
      </c>
      <c r="D52" s="10">
        <v>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>
        <f t="shared" si="2"/>
        <v>0</v>
      </c>
    </row>
    <row r="53" spans="2:17" ht="18.75" x14ac:dyDescent="0.3">
      <c r="B53" s="24" t="s">
        <v>64</v>
      </c>
      <c r="C53" s="10">
        <v>0</v>
      </c>
      <c r="D53" s="10">
        <v>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>
        <f t="shared" si="2"/>
        <v>0</v>
      </c>
    </row>
    <row r="54" spans="2:17" s="23" customFormat="1" ht="18.75" x14ac:dyDescent="0.3">
      <c r="B54" s="21" t="s">
        <v>65</v>
      </c>
      <c r="C54" s="22">
        <f>SUM(C55:C63)</f>
        <v>4128846</v>
      </c>
      <c r="D54" s="22">
        <f>SUM(D55:D63)</f>
        <v>52053037.310000002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396000</v>
      </c>
      <c r="I54" s="22">
        <f t="shared" si="6"/>
        <v>0</v>
      </c>
      <c r="J54" s="22">
        <f t="shared" si="6"/>
        <v>19470</v>
      </c>
      <c r="K54" s="22">
        <f t="shared" si="6"/>
        <v>1413835.76</v>
      </c>
      <c r="L54" s="27">
        <f t="shared" si="6"/>
        <v>918730.3</v>
      </c>
      <c r="M54" s="27">
        <f t="shared" si="6"/>
        <v>563152</v>
      </c>
      <c r="N54" s="27">
        <f t="shared" si="6"/>
        <v>899729.74</v>
      </c>
      <c r="O54" s="27">
        <f t="shared" si="6"/>
        <v>0</v>
      </c>
      <c r="P54" s="27">
        <f t="shared" si="6"/>
        <v>0</v>
      </c>
      <c r="Q54" s="22">
        <f t="shared" si="2"/>
        <v>47842119.510000005</v>
      </c>
    </row>
    <row r="55" spans="2:17" ht="18.75" x14ac:dyDescent="0.3">
      <c r="B55" s="24" t="s">
        <v>66</v>
      </c>
      <c r="C55" s="10">
        <v>1025163</v>
      </c>
      <c r="D55" s="10">
        <v>4523912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>
        <f t="shared" si="2"/>
        <v>4523912</v>
      </c>
    </row>
    <row r="56" spans="2:17" ht="18.75" x14ac:dyDescent="0.3">
      <c r="B56" s="24" t="s">
        <v>67</v>
      </c>
      <c r="C56" s="10">
        <v>0</v>
      </c>
      <c r="D56" s="10">
        <v>270000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>
        <f t="shared" si="2"/>
        <v>270000</v>
      </c>
    </row>
    <row r="57" spans="2:17" ht="18.75" x14ac:dyDescent="0.3">
      <c r="B57" s="24" t="s">
        <v>68</v>
      </c>
      <c r="C57" s="10">
        <v>455933</v>
      </c>
      <c r="D57" s="10">
        <v>5355933</v>
      </c>
      <c r="E57" s="10"/>
      <c r="F57" s="10"/>
      <c r="G57" s="10"/>
      <c r="H57" s="10"/>
      <c r="I57" s="10"/>
      <c r="J57" s="10"/>
      <c r="K57" s="10">
        <v>947901.53</v>
      </c>
      <c r="L57" s="10"/>
      <c r="M57" s="10"/>
      <c r="N57" s="10"/>
      <c r="O57" s="10"/>
      <c r="P57" s="10"/>
      <c r="Q57" s="10">
        <f t="shared" si="2"/>
        <v>4408031.47</v>
      </c>
    </row>
    <row r="58" spans="2:17" ht="18.75" x14ac:dyDescent="0.3">
      <c r="B58" s="24" t="s">
        <v>69</v>
      </c>
      <c r="C58" s="10">
        <v>0</v>
      </c>
      <c r="D58" s="10">
        <v>3300000</v>
      </c>
      <c r="E58" s="10"/>
      <c r="F58" s="10"/>
      <c r="G58" s="10"/>
      <c r="H58" s="10"/>
      <c r="I58" s="10"/>
      <c r="J58" s="10"/>
      <c r="K58" s="10"/>
      <c r="L58" s="10"/>
      <c r="M58" s="10">
        <v>563152</v>
      </c>
      <c r="N58" s="10">
        <v>-0.02</v>
      </c>
      <c r="O58" s="10"/>
      <c r="P58" s="10"/>
      <c r="Q58" s="10">
        <f t="shared" si="2"/>
        <v>2736848.02</v>
      </c>
    </row>
    <row r="59" spans="2:17" ht="18.75" x14ac:dyDescent="0.3">
      <c r="B59" s="24" t="s">
        <v>70</v>
      </c>
      <c r="C59" s="10">
        <v>514000</v>
      </c>
      <c r="D59" s="10">
        <v>32117443.309999999</v>
      </c>
      <c r="E59" s="10"/>
      <c r="F59" s="10"/>
      <c r="G59" s="10"/>
      <c r="H59" s="10"/>
      <c r="I59" s="10"/>
      <c r="J59" s="10">
        <v>19470</v>
      </c>
      <c r="K59" s="10"/>
      <c r="L59" s="10">
        <v>429030.3</v>
      </c>
      <c r="M59" s="10"/>
      <c r="N59" s="10">
        <v>899729.76</v>
      </c>
      <c r="O59" s="10"/>
      <c r="P59" s="10"/>
      <c r="Q59" s="10">
        <f t="shared" si="2"/>
        <v>30769213.249999996</v>
      </c>
    </row>
    <row r="60" spans="2:17" ht="18.75" x14ac:dyDescent="0.3">
      <c r="B60" s="24" t="s">
        <v>71</v>
      </c>
      <c r="C60" s="10">
        <v>633750</v>
      </c>
      <c r="D60" s="10">
        <v>2185749</v>
      </c>
      <c r="E60" s="10"/>
      <c r="F60" s="10"/>
      <c r="G60" s="10"/>
      <c r="H60" s="10"/>
      <c r="I60" s="10"/>
      <c r="J60" s="10"/>
      <c r="K60" s="10"/>
      <c r="L60" s="10">
        <v>489700</v>
      </c>
      <c r="M60" s="10"/>
      <c r="N60" s="10"/>
      <c r="O60" s="10"/>
      <c r="P60" s="10"/>
      <c r="Q60" s="10">
        <f t="shared" si="2"/>
        <v>1696049</v>
      </c>
    </row>
    <row r="61" spans="2:17" ht="18.75" x14ac:dyDescent="0.3">
      <c r="B61" s="24" t="s">
        <v>72</v>
      </c>
      <c r="C61" s="10">
        <v>1000000</v>
      </c>
      <c r="D61" s="10">
        <v>2200000</v>
      </c>
      <c r="E61" s="10"/>
      <c r="F61" s="10"/>
      <c r="G61" s="10"/>
      <c r="H61" s="10">
        <v>396000</v>
      </c>
      <c r="I61" s="10"/>
      <c r="J61" s="10"/>
      <c r="K61" s="10"/>
      <c r="L61" s="10"/>
      <c r="M61" s="10"/>
      <c r="N61" s="10"/>
      <c r="O61" s="10"/>
      <c r="P61" s="10"/>
      <c r="Q61" s="10">
        <f t="shared" si="2"/>
        <v>1804000</v>
      </c>
    </row>
    <row r="62" spans="2:17" ht="18.75" x14ac:dyDescent="0.3">
      <c r="B62" s="24" t="s">
        <v>73</v>
      </c>
      <c r="C62" s="10">
        <v>500000</v>
      </c>
      <c r="D62" s="10">
        <v>1100000</v>
      </c>
      <c r="E62" s="10"/>
      <c r="F62" s="10"/>
      <c r="G62" s="10"/>
      <c r="H62" s="10"/>
      <c r="I62" s="10"/>
      <c r="J62" s="10"/>
      <c r="K62" s="10">
        <v>465934.23</v>
      </c>
      <c r="L62" s="10"/>
      <c r="M62" s="10"/>
      <c r="N62" s="10"/>
      <c r="O62" s="10"/>
      <c r="P62" s="10"/>
      <c r="Q62" s="10">
        <f t="shared" si="2"/>
        <v>634065.77</v>
      </c>
    </row>
    <row r="63" spans="2:17" ht="18.75" x14ac:dyDescent="0.3">
      <c r="B63" s="24" t="s">
        <v>74</v>
      </c>
      <c r="C63" s="10">
        <v>0</v>
      </c>
      <c r="D63" s="10">
        <v>1000000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f t="shared" si="2"/>
        <v>1000000</v>
      </c>
    </row>
    <row r="64" spans="2:17" s="23" customFormat="1" ht="18.75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2">
        <f t="shared" si="2"/>
        <v>0</v>
      </c>
    </row>
    <row r="65" spans="2:17" ht="18.75" x14ac:dyDescent="0.3">
      <c r="B65" s="24" t="s">
        <v>76</v>
      </c>
      <c r="C65" s="10">
        <v>0</v>
      </c>
      <c r="D65" s="10">
        <v>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>
        <f t="shared" si="2"/>
        <v>0</v>
      </c>
    </row>
    <row r="66" spans="2:17" ht="18.75" x14ac:dyDescent="0.3">
      <c r="B66" s="24" t="s">
        <v>77</v>
      </c>
      <c r="C66" s="10">
        <v>0</v>
      </c>
      <c r="D66" s="10">
        <v>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>
        <f t="shared" si="2"/>
        <v>0</v>
      </c>
    </row>
    <row r="67" spans="2:17" ht="18.75" x14ac:dyDescent="0.3">
      <c r="B67" s="24" t="s">
        <v>78</v>
      </c>
      <c r="C67" s="10">
        <v>0</v>
      </c>
      <c r="D67" s="10">
        <v>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>
        <f t="shared" si="2"/>
        <v>0</v>
      </c>
    </row>
    <row r="68" spans="2:17" ht="18.75" x14ac:dyDescent="0.3">
      <c r="B68" s="24" t="s">
        <v>79</v>
      </c>
      <c r="C68" s="10">
        <v>0</v>
      </c>
      <c r="D68" s="10">
        <v>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>
        <f t="shared" si="2"/>
        <v>0</v>
      </c>
    </row>
    <row r="69" spans="2:17" s="23" customFormat="1" ht="18.75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2">
        <f t="shared" si="2"/>
        <v>0</v>
      </c>
    </row>
    <row r="70" spans="2:17" ht="18.75" x14ac:dyDescent="0.3">
      <c r="B70" s="24" t="s">
        <v>81</v>
      </c>
      <c r="C70" s="10">
        <v>0</v>
      </c>
      <c r="D70" s="10">
        <v>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>
        <f t="shared" si="2"/>
        <v>0</v>
      </c>
    </row>
    <row r="71" spans="2:17" ht="18.75" x14ac:dyDescent="0.3">
      <c r="B71" s="24" t="s">
        <v>82</v>
      </c>
      <c r="C71" s="10">
        <v>0</v>
      </c>
      <c r="D71" s="10">
        <v>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>
        <f t="shared" si="2"/>
        <v>0</v>
      </c>
    </row>
    <row r="72" spans="2:17" s="23" customFormat="1" ht="18.75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2">
        <f t="shared" si="2"/>
        <v>0</v>
      </c>
    </row>
    <row r="73" spans="2:17" ht="18.75" x14ac:dyDescent="0.3">
      <c r="B73" s="24" t="s">
        <v>84</v>
      </c>
      <c r="C73" s="10">
        <v>0</v>
      </c>
      <c r="D73" s="10">
        <v>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>
        <f t="shared" si="2"/>
        <v>0</v>
      </c>
    </row>
    <row r="74" spans="2:17" ht="18.75" x14ac:dyDescent="0.3">
      <c r="B74" s="24" t="s">
        <v>85</v>
      </c>
      <c r="C74" s="10">
        <v>0</v>
      </c>
      <c r="D74" s="10">
        <v>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>
        <f t="shared" si="2"/>
        <v>0</v>
      </c>
    </row>
    <row r="75" spans="2:17" ht="18.75" x14ac:dyDescent="0.3">
      <c r="B75" s="24" t="s">
        <v>86</v>
      </c>
      <c r="C75" s="10">
        <v>0</v>
      </c>
      <c r="D75" s="10">
        <v>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>
        <f t="shared" si="2"/>
        <v>0</v>
      </c>
    </row>
    <row r="76" spans="2:17" s="23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30">
        <f t="shared" si="10"/>
        <v>0</v>
      </c>
      <c r="N76" s="30">
        <f t="shared" si="10"/>
        <v>0</v>
      </c>
      <c r="O76" s="30">
        <f t="shared" si="10"/>
        <v>0</v>
      </c>
      <c r="P76" s="30">
        <f t="shared" si="10"/>
        <v>0</v>
      </c>
      <c r="Q76" s="22">
        <f t="shared" si="2"/>
        <v>0</v>
      </c>
    </row>
    <row r="77" spans="2:17" s="23" customFormat="1" ht="18.75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7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22">
        <f t="shared" ref="Q77:Q85" si="12">D77-E77-F77-G77-H77-I77-J77-K77-L77-M77-N77-O77-P77</f>
        <v>0</v>
      </c>
    </row>
    <row r="78" spans="2:17" ht="18.75" x14ac:dyDescent="0.3">
      <c r="B78" s="24" t="s">
        <v>89</v>
      </c>
      <c r="C78" s="10">
        <v>0</v>
      </c>
      <c r="D78" s="10">
        <v>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>
        <f t="shared" si="12"/>
        <v>0</v>
      </c>
    </row>
    <row r="79" spans="2:17" ht="18.75" x14ac:dyDescent="0.3">
      <c r="B79" s="24" t="s">
        <v>90</v>
      </c>
      <c r="C79" s="10">
        <v>0</v>
      </c>
      <c r="D79" s="10">
        <v>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>
        <f t="shared" si="12"/>
        <v>0</v>
      </c>
    </row>
    <row r="80" spans="2:17" s="23" customFormat="1" ht="18.75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7">
        <f t="shared" si="13"/>
        <v>0</v>
      </c>
      <c r="M80" s="27">
        <f t="shared" si="13"/>
        <v>0</v>
      </c>
      <c r="N80" s="27">
        <f t="shared" si="13"/>
        <v>0</v>
      </c>
      <c r="O80" s="27">
        <f t="shared" si="13"/>
        <v>0</v>
      </c>
      <c r="P80" s="27">
        <f t="shared" si="13"/>
        <v>0</v>
      </c>
      <c r="Q80" s="22">
        <f t="shared" si="12"/>
        <v>0</v>
      </c>
    </row>
    <row r="81" spans="2:17" ht="18.75" x14ac:dyDescent="0.3">
      <c r="B81" s="24" t="s">
        <v>92</v>
      </c>
      <c r="C81" s="10">
        <v>0</v>
      </c>
      <c r="D81" s="10">
        <v>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>
        <f t="shared" si="12"/>
        <v>0</v>
      </c>
    </row>
    <row r="82" spans="2:17" ht="18.75" x14ac:dyDescent="0.3">
      <c r="B82" s="24" t="s">
        <v>93</v>
      </c>
      <c r="C82" s="10">
        <v>0</v>
      </c>
      <c r="D82" s="10">
        <v>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>
        <f t="shared" si="12"/>
        <v>0</v>
      </c>
    </row>
    <row r="83" spans="2:17" s="23" customFormat="1" ht="18.75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7">
        <f t="shared" si="14"/>
        <v>0</v>
      </c>
      <c r="M83" s="27">
        <f t="shared" si="14"/>
        <v>0</v>
      </c>
      <c r="N83" s="27">
        <f t="shared" si="14"/>
        <v>0</v>
      </c>
      <c r="O83" s="27">
        <f t="shared" si="14"/>
        <v>0</v>
      </c>
      <c r="P83" s="27">
        <f t="shared" si="14"/>
        <v>0</v>
      </c>
      <c r="Q83" s="22">
        <f t="shared" si="12"/>
        <v>0</v>
      </c>
    </row>
    <row r="84" spans="2:17" ht="18.75" x14ac:dyDescent="0.3">
      <c r="B84" s="24" t="s">
        <v>95</v>
      </c>
      <c r="C84" s="10">
        <v>0</v>
      </c>
      <c r="D84" s="10">
        <v>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>
        <f t="shared" si="12"/>
        <v>0</v>
      </c>
    </row>
    <row r="85" spans="2:17" ht="18.75" x14ac:dyDescent="0.3">
      <c r="B85" s="32" t="s">
        <v>96</v>
      </c>
      <c r="C85" s="33">
        <f>C11+C76</f>
        <v>343639457</v>
      </c>
      <c r="D85" s="33">
        <f>D11+D76</f>
        <v>409589329.12</v>
      </c>
      <c r="E85" s="33">
        <f t="shared" ref="E85:P85" si="15">E11+E76</f>
        <v>19945969.279999997</v>
      </c>
      <c r="F85" s="33">
        <f t="shared" si="15"/>
        <v>21826421.280000001</v>
      </c>
      <c r="G85" s="33">
        <f t="shared" si="15"/>
        <v>25543232.380000003</v>
      </c>
      <c r="H85" s="33">
        <f t="shared" si="15"/>
        <v>23819487.419999998</v>
      </c>
      <c r="I85" s="33">
        <f t="shared" si="15"/>
        <v>22006230.050000001</v>
      </c>
      <c r="J85" s="33">
        <f t="shared" si="15"/>
        <v>23496574.25</v>
      </c>
      <c r="K85" s="33">
        <f t="shared" si="15"/>
        <v>33435002.390000001</v>
      </c>
      <c r="L85" s="34">
        <f t="shared" si="15"/>
        <v>23424477.160000004</v>
      </c>
      <c r="M85" s="34">
        <f t="shared" si="15"/>
        <v>22858231.09</v>
      </c>
      <c r="N85" s="34">
        <f t="shared" si="15"/>
        <v>25072616.960000005</v>
      </c>
      <c r="O85" s="34">
        <f t="shared" si="15"/>
        <v>0</v>
      </c>
      <c r="P85" s="34">
        <f t="shared" si="15"/>
        <v>0</v>
      </c>
      <c r="Q85" s="33">
        <f t="shared" si="12"/>
        <v>168161086.86000004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2021-11-16T18:54:42Z</dcterms:created>
  <dcterms:modified xsi:type="dcterms:W3CDTF">2021-11-16T18:55:09Z</dcterms:modified>
</cp:coreProperties>
</file>