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O76" i="1" s="1"/>
  <c r="N83" i="1"/>
  <c r="M83" i="1"/>
  <c r="L83" i="1"/>
  <c r="K83" i="1"/>
  <c r="K76" i="1" s="1"/>
  <c r="J83" i="1"/>
  <c r="I83" i="1"/>
  <c r="H83" i="1"/>
  <c r="G83" i="1"/>
  <c r="G76" i="1" s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D80" i="1"/>
  <c r="C80" i="1"/>
  <c r="Q79" i="1"/>
  <c r="Q78" i="1"/>
  <c r="P77" i="1"/>
  <c r="O77" i="1"/>
  <c r="N77" i="1"/>
  <c r="N76" i="1" s="1"/>
  <c r="M77" i="1"/>
  <c r="L77" i="1"/>
  <c r="K77" i="1"/>
  <c r="J77" i="1"/>
  <c r="J76" i="1" s="1"/>
  <c r="I77" i="1"/>
  <c r="H77" i="1"/>
  <c r="G77" i="1"/>
  <c r="F77" i="1"/>
  <c r="F76" i="1" s="1"/>
  <c r="E77" i="1"/>
  <c r="Q77" i="1" s="1"/>
  <c r="D77" i="1"/>
  <c r="C77" i="1"/>
  <c r="P76" i="1"/>
  <c r="M76" i="1"/>
  <c r="L76" i="1"/>
  <c r="I76" i="1"/>
  <c r="H76" i="1"/>
  <c r="E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D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D26" i="1"/>
  <c r="Q25" i="1"/>
  <c r="Q24" i="1"/>
  <c r="D24" i="1"/>
  <c r="Q23" i="1"/>
  <c r="Q22" i="1"/>
  <c r="D22" i="1"/>
  <c r="D18" i="1" s="1"/>
  <c r="Q21" i="1"/>
  <c r="D21" i="1"/>
  <c r="Q20" i="1"/>
  <c r="Q19" i="1"/>
  <c r="P18" i="1"/>
  <c r="O18" i="1"/>
  <c r="N18" i="1"/>
  <c r="N11" i="1" s="1"/>
  <c r="N85" i="1" s="1"/>
  <c r="M18" i="1"/>
  <c r="L18" i="1"/>
  <c r="K18" i="1"/>
  <c r="J18" i="1"/>
  <c r="J11" i="1" s="1"/>
  <c r="J85" i="1" s="1"/>
  <c r="I18" i="1"/>
  <c r="H18" i="1"/>
  <c r="G18" i="1"/>
  <c r="F18" i="1"/>
  <c r="F11" i="1" s="1"/>
  <c r="F85" i="1" s="1"/>
  <c r="E18" i="1"/>
  <c r="C18" i="1"/>
  <c r="Q18" i="1" s="1"/>
  <c r="Q17" i="1"/>
  <c r="D17" i="1"/>
  <c r="Q16" i="1"/>
  <c r="Q15" i="1"/>
  <c r="Q14" i="1"/>
  <c r="Q13" i="1"/>
  <c r="D13" i="1"/>
  <c r="P12" i="1"/>
  <c r="P11" i="1" s="1"/>
  <c r="P85" i="1" s="1"/>
  <c r="O12" i="1"/>
  <c r="N12" i="1"/>
  <c r="M12" i="1"/>
  <c r="M11" i="1" s="1"/>
  <c r="M85" i="1" s="1"/>
  <c r="L12" i="1"/>
  <c r="L11" i="1" s="1"/>
  <c r="L85" i="1" s="1"/>
  <c r="K12" i="1"/>
  <c r="J12" i="1"/>
  <c r="I12" i="1"/>
  <c r="I11" i="1" s="1"/>
  <c r="I85" i="1" s="1"/>
  <c r="H12" i="1"/>
  <c r="H11" i="1" s="1"/>
  <c r="H85" i="1" s="1"/>
  <c r="G12" i="1"/>
  <c r="F12" i="1"/>
  <c r="E12" i="1"/>
  <c r="E11" i="1" s="1"/>
  <c r="E85" i="1" s="1"/>
  <c r="D12" i="1"/>
  <c r="D11" i="1" s="1"/>
  <c r="D85" i="1" s="1"/>
  <c r="C12" i="1"/>
  <c r="O11" i="1"/>
  <c r="K11" i="1"/>
  <c r="G11" i="1"/>
  <c r="G85" i="1" s="1"/>
  <c r="C11" i="1"/>
  <c r="K85" i="1" l="1"/>
  <c r="Q85" i="1" s="1"/>
  <c r="O85" i="1"/>
  <c r="Q11" i="1"/>
  <c r="C76" i="1"/>
  <c r="Q76" i="1" s="1"/>
  <c r="Q12" i="1"/>
  <c r="C85" i="1" l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<sst xmlns="http://schemas.openxmlformats.org/spreadsheetml/2006/main" count="97" uniqueCount="97">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</sst>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2" fillId="0" borderId="8" xfId="0" applyNumberFormat="1" applyFont="1" applyBorder="1"/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2" fillId="0" borderId="0" xfId="0" applyNumberFormat="1" applyFont="1"/>
    <xf numFmtId="4" fontId="10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0" fillId="0" borderId="0" xfId="0" applyNumberFormat="1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73" zoomScale="70" zoomScaleNormal="70" zoomScaleSheetLayoutView="70" workbookViewId="0">
      <selection activeCell="E95" sqref="E95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328456937.65999997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267676635.78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f>SUM(D13:D17)</f>
        <v>272030223.63</v>
      </c>
      <c r="E12" s="24">
        <f t="shared" ref="E12:P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C12-E12-F12-G12-H12-I12-J12-K12-L12-M12-N12-O12-P12</f>
        <v>215381442.13</v>
      </c>
    </row>
    <row r="13" spans="2:18" ht="18.75" x14ac:dyDescent="0.3">
      <c r="B13" s="26" t="s">
        <v>24</v>
      </c>
      <c r="C13" s="27">
        <v>235702243</v>
      </c>
      <c r="D13" s="27">
        <f>C13-6132047.37</f>
        <v>229570195.63</v>
      </c>
      <c r="E13" s="10">
        <v>18029656.23</v>
      </c>
      <c r="F13" s="10">
        <v>18008024.98</v>
      </c>
      <c r="G13" s="10">
        <v>18181863.149999999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4">
        <f t="shared" ref="Q13:Q76" si="2">C13-E13-F13-G13-H13-I13-J13-K13-L13-M13-N13-O13-P13</f>
        <v>181482698.64000002</v>
      </c>
    </row>
    <row r="14" spans="2:18" ht="18.75" x14ac:dyDescent="0.3">
      <c r="B14" s="26" t="s">
        <v>25</v>
      </c>
      <c r="C14" s="27">
        <v>10417632</v>
      </c>
      <c r="D14" s="27">
        <v>10417632</v>
      </c>
      <c r="E14" s="10">
        <v>172500</v>
      </c>
      <c r="F14" s="10">
        <v>156500</v>
      </c>
      <c r="G14" s="10">
        <v>163500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4">
        <f t="shared" si="2"/>
        <v>9925132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f>C17-150000</f>
        <v>32042396</v>
      </c>
      <c r="E17" s="10">
        <v>2738694.99</v>
      </c>
      <c r="F17" s="10">
        <v>2735491.18</v>
      </c>
      <c r="G17" s="10">
        <v>2744598.34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4">
        <f t="shared" si="2"/>
        <v>23973611.489999998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f>SUM(D19:D27)</f>
        <v>30479616.030000001</v>
      </c>
      <c r="E18" s="24">
        <f t="shared" ref="E18:P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9">
        <f t="shared" si="3"/>
        <v>0</v>
      </c>
      <c r="Q18" s="24">
        <f t="shared" si="2"/>
        <v>25971167.550000004</v>
      </c>
    </row>
    <row r="19" spans="2:17" ht="18.75" x14ac:dyDescent="0.3">
      <c r="B19" s="26" t="s">
        <v>30</v>
      </c>
      <c r="C19" s="27">
        <v>8650759</v>
      </c>
      <c r="D19" s="27">
        <v>8650759</v>
      </c>
      <c r="E19" s="10">
        <v>374721.58</v>
      </c>
      <c r="F19" s="10">
        <v>723453.12</v>
      </c>
      <c r="G19" s="10">
        <v>693135.32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6859448.9799999995</v>
      </c>
    </row>
    <row r="20" spans="2:17" ht="18.75" x14ac:dyDescent="0.3">
      <c r="B20" s="26" t="s">
        <v>31</v>
      </c>
      <c r="C20" s="27">
        <v>602200</v>
      </c>
      <c r="D20" s="27">
        <v>602200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602200</v>
      </c>
    </row>
    <row r="21" spans="2:17" ht="18.75" x14ac:dyDescent="0.3">
      <c r="B21" s="26" t="s">
        <v>32</v>
      </c>
      <c r="C21" s="27">
        <v>2140000</v>
      </c>
      <c r="D21" s="27">
        <f>C21-400000</f>
        <v>1740000</v>
      </c>
      <c r="E21" s="10">
        <v>0</v>
      </c>
      <c r="F21" s="10">
        <v>32350</v>
      </c>
      <c r="G21" s="10">
        <v>47150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2060500</v>
      </c>
    </row>
    <row r="22" spans="2:17" ht="18.75" x14ac:dyDescent="0.3">
      <c r="B22" s="26" t="s">
        <v>33</v>
      </c>
      <c r="C22" s="27">
        <v>340000</v>
      </c>
      <c r="D22" s="27">
        <f>C22-300000</f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340000</v>
      </c>
    </row>
    <row r="23" spans="2:17" ht="18.75" x14ac:dyDescent="0.3">
      <c r="B23" s="26" t="s">
        <v>34</v>
      </c>
      <c r="C23" s="27">
        <v>4672665</v>
      </c>
      <c r="D23" s="27">
        <v>4672665</v>
      </c>
      <c r="E23" s="10">
        <v>0</v>
      </c>
      <c r="F23" s="10">
        <v>737525.84</v>
      </c>
      <c r="G23" s="10">
        <v>368762.92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3566376.24</v>
      </c>
    </row>
    <row r="24" spans="2:17" ht="18.75" x14ac:dyDescent="0.3">
      <c r="B24" s="26" t="s">
        <v>35</v>
      </c>
      <c r="C24" s="27">
        <v>6650000</v>
      </c>
      <c r="D24" s="27">
        <f>C24-355150.97</f>
        <v>6294849.0300000003</v>
      </c>
      <c r="E24" s="10">
        <v>0</v>
      </c>
      <c r="F24" s="10">
        <v>3157684.19</v>
      </c>
      <c r="G24" s="10">
        <v>-280905.76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3773221.5700000003</v>
      </c>
    </row>
    <row r="25" spans="2:17" ht="18.75" x14ac:dyDescent="0.3">
      <c r="B25" s="26" t="s">
        <v>36</v>
      </c>
      <c r="C25" s="27">
        <v>3643600</v>
      </c>
      <c r="D25" s="27">
        <v>3643600</v>
      </c>
      <c r="E25" s="10">
        <v>0</v>
      </c>
      <c r="F25" s="10">
        <v>0</v>
      </c>
      <c r="G25" s="10">
        <v>88282.27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3555317.73</v>
      </c>
    </row>
    <row r="26" spans="2:17" ht="18.75" x14ac:dyDescent="0.3">
      <c r="B26" s="26" t="s">
        <v>37</v>
      </c>
      <c r="C26" s="27">
        <v>3888491</v>
      </c>
      <c r="D26" s="27">
        <f>C26-550012</f>
        <v>3338479</v>
      </c>
      <c r="E26" s="10">
        <v>0</v>
      </c>
      <c r="F26" s="10">
        <v>35282</v>
      </c>
      <c r="G26" s="10">
        <v>136169.97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3717039.03</v>
      </c>
    </row>
    <row r="27" spans="2:17" ht="18.75" x14ac:dyDescent="0.3">
      <c r="B27" s="26" t="s">
        <v>38</v>
      </c>
      <c r="C27" s="27">
        <v>1497064</v>
      </c>
      <c r="D27" s="27">
        <v>1497064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1497064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f>SUM(D29:D37)</f>
        <v>18630393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9">
        <f t="shared" si="4"/>
        <v>0</v>
      </c>
      <c r="Q28" s="24">
        <f t="shared" si="2"/>
        <v>19007321.100000001</v>
      </c>
    </row>
    <row r="29" spans="2:17" ht="18.75" x14ac:dyDescent="0.3">
      <c r="B29" s="26" t="s">
        <v>40</v>
      </c>
      <c r="C29" s="27">
        <v>4328106</v>
      </c>
      <c r="D29" s="27">
        <v>4328106</v>
      </c>
      <c r="E29" s="10">
        <v>0</v>
      </c>
      <c r="F29" s="10">
        <v>0</v>
      </c>
      <c r="G29" s="10">
        <v>187676.86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4140429.14</v>
      </c>
    </row>
    <row r="30" spans="2:17" ht="18.75" x14ac:dyDescent="0.3">
      <c r="B30" s="26" t="s">
        <v>41</v>
      </c>
      <c r="C30" s="27">
        <v>327550</v>
      </c>
      <c r="D30" s="27">
        <v>327550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327550</v>
      </c>
    </row>
    <row r="31" spans="2:17" ht="18.75" x14ac:dyDescent="0.3">
      <c r="B31" s="26" t="s">
        <v>42</v>
      </c>
      <c r="C31" s="27">
        <v>320446</v>
      </c>
      <c r="D31" s="27">
        <v>320446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262050.96</v>
      </c>
    </row>
    <row r="32" spans="2:17" ht="18.75" x14ac:dyDescent="0.3">
      <c r="B32" s="26" t="s">
        <v>43</v>
      </c>
      <c r="C32" s="27">
        <v>240000</v>
      </c>
      <c r="D32" s="27">
        <v>240000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240000</v>
      </c>
    </row>
    <row r="33" spans="2:39" ht="18.75" x14ac:dyDescent="0.3">
      <c r="B33" s="26" t="s">
        <v>44</v>
      </c>
      <c r="C33" s="27">
        <v>931800</v>
      </c>
      <c r="D33" s="27">
        <v>931800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931800</v>
      </c>
    </row>
    <row r="34" spans="2:39" ht="18.75" x14ac:dyDescent="0.3">
      <c r="B34" s="26" t="s">
        <v>45</v>
      </c>
      <c r="C34" s="27">
        <v>287480</v>
      </c>
      <c r="D34" s="27">
        <v>287480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287480</v>
      </c>
    </row>
    <row r="35" spans="2:39" ht="18.75" x14ac:dyDescent="0.3">
      <c r="B35" s="26" t="s">
        <v>46</v>
      </c>
      <c r="C35" s="27">
        <v>8775241</v>
      </c>
      <c r="D35" s="27">
        <f>C35-623000</f>
        <v>8152241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8775241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4042770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4042770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9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f>SUM(D55:D63)</f>
        <v>7316705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9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9">
        <f t="shared" si="6"/>
        <v>0</v>
      </c>
      <c r="Q54" s="24">
        <f t="shared" si="2"/>
        <v>7316705</v>
      </c>
    </row>
    <row r="55" spans="2:17" ht="18.75" x14ac:dyDescent="0.3">
      <c r="B55" s="26" t="s">
        <v>66</v>
      </c>
      <c r="C55" s="27">
        <v>2745025</v>
      </c>
      <c r="D55" s="27">
        <v>2745025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2745025</v>
      </c>
    </row>
    <row r="56" spans="2:17" ht="18.75" x14ac:dyDescent="0.3">
      <c r="B56" s="26" t="s">
        <v>67</v>
      </c>
      <c r="C56" s="27">
        <v>75000</v>
      </c>
      <c r="D56" s="27">
        <v>75000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75000</v>
      </c>
    </row>
    <row r="57" spans="2:17" ht="18.75" x14ac:dyDescent="0.3">
      <c r="B57" s="26" t="s">
        <v>68</v>
      </c>
      <c r="C57" s="27">
        <v>785000</v>
      </c>
      <c r="D57" s="27">
        <v>785000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785000</v>
      </c>
    </row>
    <row r="58" spans="2:17" ht="18.75" x14ac:dyDescent="0.3">
      <c r="B58" s="26" t="s">
        <v>69</v>
      </c>
      <c r="C58" s="27">
        <v>323000</v>
      </c>
      <c r="D58" s="27">
        <v>323000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323000</v>
      </c>
    </row>
    <row r="59" spans="2:17" ht="18.75" x14ac:dyDescent="0.3">
      <c r="B59" s="26" t="s">
        <v>70</v>
      </c>
      <c r="C59" s="27">
        <v>1906000</v>
      </c>
      <c r="D59" s="27">
        <v>1906000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1906000</v>
      </c>
    </row>
    <row r="60" spans="2:17" ht="18.75" x14ac:dyDescent="0.3">
      <c r="B60" s="26" t="s">
        <v>71</v>
      </c>
      <c r="C60" s="27">
        <v>535000</v>
      </c>
      <c r="D60" s="27">
        <v>535000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535000</v>
      </c>
    </row>
    <row r="61" spans="2:17" ht="18.75" x14ac:dyDescent="0.3">
      <c r="B61" s="26" t="s">
        <v>72</v>
      </c>
      <c r="C61" s="27">
        <v>405000</v>
      </c>
      <c r="D61" s="27">
        <v>405000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405000</v>
      </c>
    </row>
    <row r="62" spans="2:17" ht="18.75" x14ac:dyDescent="0.3">
      <c r="B62" s="26" t="s">
        <v>73</v>
      </c>
      <c r="C62" s="27">
        <v>542680</v>
      </c>
      <c r="D62" s="27">
        <v>542680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542680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9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3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9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f>D11+D76</f>
        <v>328456937.65999997</v>
      </c>
      <c r="E85" s="33">
        <f t="shared" ref="E85:P85" si="15">E11+E76</f>
        <v>21315572.799999997</v>
      </c>
      <c r="F85" s="33">
        <f t="shared" si="15"/>
        <v>25586311.310000002</v>
      </c>
      <c r="G85" s="33">
        <f t="shared" si="15"/>
        <v>22388628.109999996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4">
        <f t="shared" si="15"/>
        <v>0</v>
      </c>
      <c r="M85" s="34">
        <f t="shared" si="15"/>
        <v>0</v>
      </c>
      <c r="N85" s="34">
        <f t="shared" si="15"/>
        <v>0</v>
      </c>
      <c r="O85" s="34">
        <f t="shared" si="15"/>
        <v>0</v>
      </c>
      <c r="P85" s="34">
        <f t="shared" si="15"/>
        <v>0</v>
      </c>
      <c r="Q85" s="33">
        <f t="shared" ref="Q85" si="16">D85-E85-F85-G85-H85-I85-J85-K85-L85-M85-N85-O85-P85</f>
        <v>259166425.43999997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2022-04-18T15:19:32Z</dcterms:created>
  <dcterms:modified xsi:type="dcterms:W3CDTF">2022-04-18T15:19:56Z</dcterms:modified>
</cp:coreProperties>
</file>