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010"/>
  </bookViews>
  <sheets>
    <sheet name="Anexo B2 2021" sheetId="1" r:id="rId1"/>
  </sheets>
  <externalReferences>
    <externalReference r:id="rId2"/>
    <externalReference r:id="rId3"/>
  </externalReferences>
  <definedNames>
    <definedName name="_xlnm.Print_Area" localSheetId="0">'Anexo B2 2021'!$A$1:$J$53</definedName>
  </definedNames>
  <calcPr calcId="145621"/>
</workbook>
</file>

<file path=xl/calcChain.xml><?xml version="1.0" encoding="utf-8"?>
<calcChain xmlns="http://schemas.openxmlformats.org/spreadsheetml/2006/main">
  <c r="J31" i="1" l="1"/>
  <c r="I31" i="1"/>
  <c r="J30" i="1"/>
  <c r="I30" i="1"/>
  <c r="J29" i="1"/>
  <c r="I29" i="1"/>
  <c r="I25" i="1"/>
  <c r="C16" i="1"/>
  <c r="B14" i="1"/>
  <c r="B15" i="1"/>
  <c r="C14" i="1" l="1"/>
  <c r="C15" i="1"/>
</calcChain>
</file>

<file path=xl/sharedStrings.xml><?xml version="1.0" encoding="utf-8"?>
<sst xmlns="http://schemas.openxmlformats.org/spreadsheetml/2006/main" count="91" uniqueCount="80">
  <si>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</si>
  <si>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</si>
  <si>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</si>
  <si>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</si>
  <si>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</si>
  <si>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</si>
  <si>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</si>
  <si>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</si>
  <si>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</si>
  <si>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</si>
  <si>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</si>
  <si>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</si>
  <si>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</si>
  <si>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</si>
  <si>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</si>
  <si>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</si>
  <si>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</si>
  <si>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</si>
  <si>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</si>
  <si>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</si>
  <si>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</si>
  <si>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</si>
  <si>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</si>
  <si>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</si>
  <si>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</si>
  <si>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</si>
  <si>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</si>
  <si>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</si>
  <si>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</si>
  <si>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</si>
  <si>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</si>
  <si>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</si>
  <si>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</si>
  <si>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</si>
  <si>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</si>
  <si>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</si>
  <si>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</si>
  <si>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</si>
  <si>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trimestral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</si>
  <si>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</si>
  <si>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</si>
  <si>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</si>
  <si>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</si>
  <si>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</si>
  <si>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</si>
  <si>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</si>
  <si>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</si>
  <si>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</si>
  <si>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</si>
  <si>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</si>
  <si>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</si>
  <si>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</si>
  <si>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Columna1</t>
  </si>
  <si>
    <t>Columna2</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</si>
  <si>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</si>
  <si>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</si>
  <si>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</si>
  <si>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</si>
  <si>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</si>
  <si>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</si>
  <si>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</si>
  <si>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</si>
  <si>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</si>
  <si>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</si>
  <si>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Este producto consiste en el desarrollo de tecnologías y generación de informaciones básicas para mejorar los procesos productivos de cultivos y pecuarios. Estos procesos incluyen: mejoramiento y conservación de recursos genéticos, manejo de la nutrición, control de plagas y enfermedades, control de malezas, manejo de pastos y forrajes, manejo de cosecha y poscosecha, etc.</t>
  </si>
  <si>
    <t>Logros alcanzados:</t>
  </si>
  <si>
    <t xml:space="preserve">Se lograron 7 tecnologías o conocimientos en recursos genéticos de mango, identificación de dos cultivares de tomate con alta productividad (cacique F1 y tablo 1) para la producción en invernadero, se liberaron dos variedades (catidiaf 21 y caribe) de café con resistencia a la roya y mantenimiento del banco de germoplasma del jardín clonal de cacao en la estación experimental de Mata Larga. </t>
  </si>
  <si>
    <t>Causas y justificación del desvío:</t>
  </si>
  <si>
    <t>La diferencia entre las metas programadas y ejecutadas es de un 22.22% por la razón de que no se pudo completar  dos (2) tecnologías las instalaciones de campo que debían realizarse en este periodo por condiciones climáticas. Se ejecuto mas del 100% programado debido a las alzas de los costos de insumos químicos y agrícolas.</t>
  </si>
  <si>
    <t>Se refiere a la siembra, cultivo, cosecha y comercialización de diferentes rubros agrícolas (Plátano, banano, yuca, tomate, ají, otros.) para la generación de recursos económicos, al tiempo que se prueban a nivel comercial las tecnologías generadas o adaptadas para esos cultivos. Además, se validan tecnologías para la producción pecuaria.</t>
  </si>
  <si>
    <t>Se lograron 12 validaciones a escala comercial en producción de semillas de calidad de guandul en las variedades (Idiaf navideño y arroyo loro Idiaf), validaciones de tecnologías en ajo y papa en la estación de Constanza, producción en los sistemas pecuarios de bovinos, ovinos caprinos, cerdos, conejos y especies acuáticas como las tilapias.</t>
  </si>
  <si>
    <t>La diferencia entre las metas programadas y las ejecutadas es de un 14.29% debido a que no se pudieron completar una de las producciones de semillas y una multiplicación de limón persa por un pequeño retraso de los insumos agrícolas que serán completados en el próximo año. La diferencia entre los recursos programados y los ejecutados se debe a que no fueron aprobados la adquisición de vehículos necesarios para el monitoreo de las parcelas demostrativas y también inconvenientes con el proceso de unas obras de invernaderos que no se pudo completar.</t>
  </si>
  <si>
    <t>Este producto consiste en la transferencia de las tecnologías generadas o validadas por el IDIAF a los productores agropecuarios; por diferentes medios, dichas tecnologías; además, incluye la prestación de servicios de laboratorios de suelo y protección vegetal y la producción y distribución de material de siembra de calidad.</t>
  </si>
  <si>
    <t>Se lograron beneficiar 363 técnicos y productores en los servicios de análisis de suelos, aguas, residuos de pesticidas, y diagnósticos de plagas y enfermedades.</t>
  </si>
  <si>
    <t>La diferencia entre las metas programadas y las ejecutadas es de un 52.55% debido a que tuvimos inconvenientes con las compras de insumos químicos específicamente con la recepción a tiempo de los mismos, también dos equipos con fallas primero la absorción atómica con falla en la lectura de los análisis de suelos y el cromatógrafo liquido el cual no pudo leer mas de 150 moléculas necesarias para dar resultados a nuestros beneficiarios. La diferencia de los recursos programados con lo ejecutado fue de un 9.84% mayor, ya que muchos de los reactivos reflejaban un incremento en su costo era constante y en otros casos algunos de dichos insumos se retrasaban para llegar al país.</t>
  </si>
  <si>
    <r>
      <t xml:space="preserve">VI. </t>
    </r>
    <r>
      <rPr>
        <b/>
        <sz val="11"/>
        <color theme="0"/>
        <rFont val="Century Gothic"/>
        <family val="2"/>
      </rPr>
      <t>Oportunidades de Mejora</t>
    </r>
  </si>
  <si>
    <t xml:space="preserve">VI. I - De acuerdo a los eventos presentados durante la ejecución del producto, ¿Qué aspecto puede mejorarse? </t>
  </si>
  <si>
    <t>Considerar que a pesar de que en la programación figuran la ejecución de actividades en una u otra tecnología, todas se trabajan simultáneamente en el transcurso del año y su ejecución se apoya con la generación de fondos propios y fondos externos de investigación.  
En muchos casos, los recursos asignados corresponden a partidas específicas lo que no permite realizar actividades imprevistas que pueden surgir en el manejo de las plantas y animales, por lo que sería necesario disponer de recursos internos propios que permitan pequeñas pero puntuales actividades de investigación, en cada una de las unidades productivas. También es necesario considerar que hay nuevas tecnologías, metodologías o analíticas que escapan de nuestro control y requieren un enfoque de modernización en la institución, para apoyar la generación o validación de tecnologías acordes a los tiempos actuales.</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</si>
  <si>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</si>
  <si>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Informe de Evaluación trimestral Octubre - Diciembre de las Metas Físicas-Financieras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</si>
</sst>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sz val="11"/>
      <color rgb="FFFF0000"/>
      <name val="Calibri"/>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0" borderId="0" xfId="0" applyFont="1" applyProtection="1">
      <protection locked="0"/>
    </xf>
    <xf numFmtId="0" fontId="0" fillId="0" borderId="17" xfId="0" applyBorder="1"/>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9" fillId="9" borderId="32" xfId="0" applyNumberFormat="1" applyFont="1" applyFill="1" applyBorder="1" applyAlignment="1" applyProtection="1">
      <alignment horizontal="center" vertical="center" wrapText="1" readingOrder="1"/>
    </xf>
    <xf numFmtId="0" fontId="20" fillId="0" borderId="24" xfId="0" applyFont="1" applyFill="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165" fontId="20" fillId="0" borderId="29" xfId="0" applyNumberFormat="1" applyFont="1" applyFill="1" applyBorder="1" applyAlignment="1" applyProtection="1">
      <alignment horizontal="center" vertical="center" wrapText="1" readingOrder="1"/>
      <protection locked="0"/>
    </xf>
    <xf numFmtId="166" fontId="20" fillId="0" borderId="29" xfId="0" applyNumberFormat="1" applyFont="1" applyFill="1" applyBorder="1" applyAlignment="1" applyProtection="1">
      <alignment horizontal="center" vertical="center" wrapText="1" readingOrder="1"/>
      <protection locked="0"/>
    </xf>
    <xf numFmtId="165" fontId="20" fillId="0" borderId="29" xfId="0" applyNumberFormat="1" applyFont="1" applyFill="1" applyBorder="1" applyAlignment="1" applyProtection="1">
      <alignment horizontal="center" vertical="center" wrapText="1"/>
      <protection locked="0"/>
    </xf>
    <xf numFmtId="10" fontId="20" fillId="8" borderId="29" xfId="2" applyNumberFormat="1" applyFont="1" applyFill="1" applyBorder="1" applyAlignment="1" applyProtection="1">
      <alignment horizontal="center" vertical="center" wrapText="1" readingOrder="1"/>
    </xf>
    <xf numFmtId="167" fontId="20" fillId="8" borderId="25" xfId="0" applyNumberFormat="1" applyFont="1" applyFill="1" applyBorder="1" applyAlignment="1" applyProtection="1">
      <alignment horizontal="center" vertical="center" wrapText="1" readingOrder="1"/>
    </xf>
    <xf numFmtId="0" fontId="20" fillId="0" borderId="0" xfId="0" applyNumberFormat="1" applyFont="1" applyFill="1" applyAlignment="1" applyProtection="1">
      <alignment horizontal="center" vertical="center" wrapText="1" readingOrder="1"/>
      <protection locked="0"/>
    </xf>
    <xf numFmtId="0" fontId="20" fillId="0" borderId="24" xfId="0" applyNumberFormat="1" applyFont="1" applyFill="1" applyBorder="1" applyAlignment="1" applyProtection="1">
      <alignment vertical="top" wrapText="1"/>
      <protection locked="0"/>
    </xf>
    <xf numFmtId="0" fontId="20" fillId="0" borderId="29" xfId="0" applyNumberFormat="1" applyFont="1" applyFill="1" applyBorder="1" applyAlignment="1" applyProtection="1">
      <alignment vertical="top" wrapText="1"/>
      <protection locked="0"/>
    </xf>
    <xf numFmtId="165" fontId="20" fillId="0" borderId="29" xfId="0" applyNumberFormat="1" applyFont="1" applyBorder="1" applyAlignment="1" applyProtection="1">
      <alignment horizontal="center" vertical="center" wrapText="1" readingOrder="1"/>
      <protection locked="0"/>
    </xf>
    <xf numFmtId="166" fontId="20" fillId="0" borderId="29"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3" fillId="0" borderId="0" xfId="0" applyFont="1" applyAlignment="1">
      <alignment horizontal="left" vertical="center" wrapText="1"/>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8" fillId="9" borderId="29" xfId="0" applyFont="1" applyFill="1" applyBorder="1" applyAlignment="1">
      <alignment horizontal="center" vertical="center" wrapText="1" readingOrder="1"/>
    </xf>
    <xf numFmtId="0" fontId="12" fillId="7" borderId="30" xfId="0" applyFont="1" applyFill="1" applyBorder="1" applyAlignment="1">
      <alignment vertical="top" wrapText="1"/>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6" xfId="1" applyNumberFormat="1" applyFont="1" applyFill="1" applyBorder="1" applyAlignment="1" applyProtection="1">
      <alignment horizontal="center" vertical="center" readingOrder="1"/>
      <protection locked="0"/>
    </xf>
    <xf numFmtId="39" fontId="12" fillId="0" borderId="24" xfId="1" applyNumberFormat="1" applyFont="1" applyFill="1" applyBorder="1" applyAlignment="1" applyProtection="1">
      <alignment horizontal="center" vertical="center"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7">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34" displayName="Tabla1334" ref="A28:L31" totalsRowShown="0" headerRowDxfId="16" dataDxfId="14" headerRowBorderDxfId="15" tableBorderDxfId="13" totalsRowBorderDxfId="12">
  <tableColumns count="12">
    <tableColumn id="1" name="Producto" dataDxfId="11"/>
    <tableColumn id="2" name="Indicador" dataDxfId="10"/>
    <tableColumn id="3" name="Física_x000a_(A)" dataDxfId="9"/>
    <tableColumn id="4" name="Financiera_x000a_(B)" dataDxfId="8"/>
    <tableColumn id="9" name="Física_x000a_(C)" dataDxfId="7"/>
    <tableColumn id="10" name="Financiera_x000a_(D)" dataDxfId="6"/>
    <tableColumn id="5" name="Física _x000a_(E)" dataDxfId="5"/>
    <tableColumn id="6" name="Financiera _x000a_ (F)" dataDxfId="4"/>
    <tableColumn id="7" name="Física _x000a_(%)_x000a_ G=E/C" dataDxfId="3" dataCellStyle="Porcentaje">
      <calculatedColumnFormula>Tabla1334[[#This Row],[Física 
(E)]]/Tabla1334[[#This Row],[Física
(C)]]</calculatedColumnFormula>
    </tableColumn>
    <tableColumn id="8" name="Financiero _x000a_(%) _x000a_H=F/D" dataDxfId="2">
      <calculatedColumnFormula>Tabla1334[[#This Row],[Financiera 
 (F)]]/Tabla1334[[#This Row],[Financiera
(D)]]</calculatedColumnFormula>
    </tableColumn>
    <tableColumn id="11" name="Columna1" dataDxfId="1"/>
    <tableColumn id="24" name="Columna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zoomScaleNormal="120" zoomScaleSheetLayoutView="100" workbookViewId="0">
      <selection activeCell="B1" sqref="B1:J1"/>
    </sheetView>
  </sheetViews>
  <sheetFormatPr baseColWidth="10" defaultRowHeight="15" x14ac:dyDescent="0.25"/>
  <cols>
    <col min="1" max="1" width="23" style="11" customWidth="1"/>
    <col min="2" max="2" width="13.7109375" style="11" customWidth="1"/>
    <col min="3" max="10" width="12.7109375" style="11" customWidth="1"/>
    <col min="11" max="11" width="11.42578125" style="11"/>
  </cols>
  <sheetData>
    <row r="1" spans="1:11" ht="21.75" thickBot="1" x14ac:dyDescent="0.3">
      <c r="A1" s="1"/>
      <c r="B1" s="82" t="s">
        <v>79</v>
      </c>
      <c r="C1" s="83"/>
      <c r="D1" s="83"/>
      <c r="E1" s="83"/>
      <c r="F1" s="83"/>
      <c r="G1" s="83"/>
      <c r="H1" s="83"/>
      <c r="I1" s="83"/>
      <c r="J1" s="84"/>
      <c r="K1" s="2"/>
    </row>
    <row r="2" spans="1:11" ht="21.75" thickBot="1" x14ac:dyDescent="0.3">
      <c r="A2" s="3"/>
      <c r="B2" s="85" t="s">
        <v>0</v>
      </c>
      <c r="C2" s="86"/>
      <c r="D2" s="85" t="s">
        <v>1</v>
      </c>
      <c r="E2" s="87"/>
      <c r="F2" s="87"/>
      <c r="G2" s="86"/>
      <c r="H2" s="88"/>
      <c r="I2" s="4" t="s">
        <v>2</v>
      </c>
      <c r="J2" s="5" t="s">
        <v>3</v>
      </c>
      <c r="K2" s="2"/>
    </row>
    <row r="3" spans="1:11" ht="21.75" thickBot="1" x14ac:dyDescent="0.3">
      <c r="A3" s="6"/>
      <c r="B3" s="89" t="s">
        <v>4</v>
      </c>
      <c r="C3" s="90"/>
      <c r="D3" s="89"/>
      <c r="E3" s="90"/>
      <c r="F3" s="90"/>
      <c r="G3" s="90"/>
      <c r="H3" s="91"/>
      <c r="I3" s="7"/>
      <c r="J3" s="8"/>
      <c r="K3" s="2"/>
    </row>
    <row r="4" spans="1:11" x14ac:dyDescent="0.25">
      <c r="A4" s="92">
        <v>6</v>
      </c>
      <c r="B4" s="93"/>
      <c r="C4" s="93"/>
      <c r="D4" s="94"/>
      <c r="E4" s="94"/>
      <c r="F4" s="94"/>
      <c r="G4" s="94"/>
      <c r="H4" s="94"/>
      <c r="I4" s="93"/>
      <c r="J4" s="95"/>
      <c r="K4" s="2"/>
    </row>
    <row r="5" spans="1:11" ht="3" customHeight="1" x14ac:dyDescent="0.25">
      <c r="A5" s="76"/>
      <c r="B5" s="77"/>
      <c r="C5" s="77"/>
      <c r="D5" s="77"/>
      <c r="E5" s="77"/>
      <c r="F5" s="77"/>
      <c r="G5" s="77"/>
      <c r="H5" s="77"/>
      <c r="I5" s="77"/>
      <c r="J5" s="78"/>
      <c r="K5" s="2"/>
    </row>
    <row r="6" spans="1:11" ht="15.75" x14ac:dyDescent="0.25">
      <c r="A6" s="40" t="s">
        <v>5</v>
      </c>
      <c r="B6" s="41"/>
      <c r="C6" s="41"/>
      <c r="D6" s="41"/>
      <c r="E6" s="41"/>
      <c r="F6" s="41"/>
      <c r="G6" s="41"/>
      <c r="H6" s="41"/>
      <c r="I6" s="41"/>
      <c r="J6" s="42"/>
      <c r="K6" s="2"/>
    </row>
    <row r="7" spans="1:11" ht="15.75" x14ac:dyDescent="0.25">
      <c r="A7" s="52" t="s">
        <v>6</v>
      </c>
      <c r="B7" s="53"/>
      <c r="C7" s="53"/>
      <c r="D7" s="53"/>
      <c r="E7" s="53"/>
      <c r="F7" s="53"/>
      <c r="G7" s="53"/>
      <c r="H7" s="53"/>
      <c r="I7" s="53"/>
      <c r="J7" s="54"/>
      <c r="K7" s="2"/>
    </row>
    <row r="8" spans="1:11" x14ac:dyDescent="0.25">
      <c r="A8" s="9" t="s">
        <v>7</v>
      </c>
      <c r="B8" s="79" t="s">
        <v>8</v>
      </c>
      <c r="C8" s="80"/>
      <c r="D8" s="80"/>
      <c r="E8" s="80"/>
      <c r="F8" s="80"/>
      <c r="G8" s="80"/>
      <c r="H8" s="80"/>
      <c r="I8" s="80"/>
      <c r="J8" s="81"/>
      <c r="K8" s="2"/>
    </row>
    <row r="9" spans="1:11" ht="15" customHeight="1" x14ac:dyDescent="0.25">
      <c r="A9" s="10" t="s">
        <v>9</v>
      </c>
      <c r="B9" s="79" t="s">
        <v>10</v>
      </c>
      <c r="C9" s="80"/>
      <c r="D9" s="80"/>
      <c r="E9" s="80"/>
      <c r="F9" s="80"/>
      <c r="G9" s="80"/>
      <c r="H9" s="80"/>
      <c r="I9" s="80"/>
      <c r="J9" s="81"/>
      <c r="K9" s="2"/>
    </row>
    <row r="10" spans="1:11" x14ac:dyDescent="0.25">
      <c r="A10" s="10" t="s">
        <v>11</v>
      </c>
      <c r="B10" s="79" t="s">
        <v>12</v>
      </c>
      <c r="C10" s="80"/>
      <c r="D10" s="80"/>
      <c r="E10" s="80"/>
      <c r="F10" s="80"/>
      <c r="G10" s="80"/>
      <c r="H10" s="80"/>
      <c r="I10" s="80"/>
      <c r="J10" s="81"/>
      <c r="K10" s="2"/>
    </row>
    <row r="11" spans="1:11" ht="31.5" customHeight="1" x14ac:dyDescent="0.25">
      <c r="A11" s="9" t="s">
        <v>13</v>
      </c>
      <c r="B11" s="50" t="s">
        <v>14</v>
      </c>
      <c r="C11" s="50"/>
      <c r="D11" s="50"/>
      <c r="E11" s="50"/>
      <c r="F11" s="50"/>
      <c r="G11" s="50"/>
      <c r="H11" s="50"/>
      <c r="I11" s="50"/>
      <c r="J11" s="51"/>
    </row>
    <row r="12" spans="1:11" ht="27.75" customHeight="1" x14ac:dyDescent="0.25">
      <c r="A12" s="9" t="s">
        <v>15</v>
      </c>
      <c r="B12" s="50" t="s">
        <v>16</v>
      </c>
      <c r="C12" s="50"/>
      <c r="D12" s="50"/>
      <c r="E12" s="50"/>
      <c r="F12" s="50"/>
      <c r="G12" s="50"/>
      <c r="H12" s="50"/>
      <c r="I12" s="50"/>
      <c r="J12" s="51"/>
    </row>
    <row r="13" spans="1:11" ht="15.75" x14ac:dyDescent="0.25">
      <c r="A13" s="40" t="s">
        <v>17</v>
      </c>
      <c r="B13" s="41"/>
      <c r="C13" s="41"/>
      <c r="D13" s="41"/>
      <c r="E13" s="41"/>
      <c r="F13" s="41"/>
      <c r="G13" s="41"/>
      <c r="H13" s="41"/>
      <c r="I13" s="41"/>
      <c r="J13" s="42"/>
    </row>
    <row r="14" spans="1:11" ht="25.5" customHeight="1" x14ac:dyDescent="0.25">
      <c r="A14" s="9" t="s">
        <v>18</v>
      </c>
      <c r="B14" s="12" t="e">
        <f ca="1">_xlfn.NUMBERVALUE(LEFT($B$16,1))</f>
        <v>#NAME?</v>
      </c>
      <c r="C14" s="74" t="str">
        <f ca="1">IFERROR(VLOOKUP(B14,'[1]Validacion datos'!A2:B5,2,FALSE),"")</f>
        <v/>
      </c>
      <c r="D14" s="74"/>
      <c r="E14" s="74"/>
      <c r="F14" s="74"/>
      <c r="G14" s="74"/>
      <c r="H14" s="74"/>
      <c r="I14" s="74"/>
      <c r="J14" s="74"/>
    </row>
    <row r="15" spans="1:11" ht="26.25" customHeight="1" x14ac:dyDescent="0.25">
      <c r="A15" s="9" t="s">
        <v>19</v>
      </c>
      <c r="B15" s="13" t="e">
        <f ca="1">_xlfn.NUMBERVALUE(LEFT(B16,3))</f>
        <v>#NAME?</v>
      </c>
      <c r="C15" s="74" t="str">
        <f ca="1">IFERROR(VLOOKUP(B15,'[2]Validacion datos'!A8:B26,2,FALSE),"")</f>
        <v/>
      </c>
      <c r="D15" s="74"/>
      <c r="E15" s="74"/>
      <c r="F15" s="74"/>
      <c r="G15" s="74"/>
      <c r="H15" s="74"/>
      <c r="I15" s="74"/>
      <c r="J15" s="74"/>
    </row>
    <row r="16" spans="1:11" ht="27" customHeight="1" x14ac:dyDescent="0.25">
      <c r="A16" s="9" t="s">
        <v>20</v>
      </c>
      <c r="B16" s="14" t="s">
        <v>21</v>
      </c>
      <c r="C16" s="75"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75"/>
      <c r="E16" s="75"/>
      <c r="F16" s="75"/>
      <c r="G16" s="75"/>
      <c r="H16" s="75"/>
      <c r="I16" s="75"/>
      <c r="J16" s="75"/>
    </row>
    <row r="17" spans="1:12" ht="15.75" x14ac:dyDescent="0.25">
      <c r="A17" s="40" t="s">
        <v>22</v>
      </c>
      <c r="B17" s="41"/>
      <c r="C17" s="41"/>
      <c r="D17" s="41"/>
      <c r="E17" s="41"/>
      <c r="F17" s="41"/>
      <c r="G17" s="41"/>
      <c r="H17" s="41"/>
      <c r="I17" s="41"/>
      <c r="J17" s="42"/>
    </row>
    <row r="18" spans="1:12" ht="29.25" customHeight="1" x14ac:dyDescent="0.25">
      <c r="A18" s="9" t="s">
        <v>23</v>
      </c>
      <c r="B18" s="50" t="s">
        <v>24</v>
      </c>
      <c r="C18" s="50"/>
      <c r="D18" s="50"/>
      <c r="E18" s="50"/>
      <c r="F18" s="50"/>
      <c r="G18" s="50"/>
      <c r="H18" s="50"/>
      <c r="I18" s="50"/>
      <c r="J18" s="51"/>
    </row>
    <row r="19" spans="1:12" ht="33" customHeight="1" x14ac:dyDescent="0.25">
      <c r="A19" s="15" t="s">
        <v>25</v>
      </c>
      <c r="B19" s="50" t="s">
        <v>26</v>
      </c>
      <c r="C19" s="50"/>
      <c r="D19" s="50"/>
      <c r="E19" s="50"/>
      <c r="F19" s="50"/>
      <c r="G19" s="50"/>
      <c r="H19" s="50"/>
      <c r="I19" s="50"/>
      <c r="J19" s="51"/>
    </row>
    <row r="20" spans="1:12" ht="34.5" customHeight="1" x14ac:dyDescent="0.25">
      <c r="A20" s="15" t="s">
        <v>27</v>
      </c>
      <c r="B20" s="50" t="s">
        <v>28</v>
      </c>
      <c r="C20" s="50"/>
      <c r="D20" s="50"/>
      <c r="E20" s="50"/>
      <c r="F20" s="50"/>
      <c r="G20" s="50"/>
      <c r="H20" s="50"/>
      <c r="I20" s="50"/>
      <c r="J20" s="51"/>
      <c r="K20" s="16"/>
    </row>
    <row r="21" spans="1:12" ht="59.25" customHeight="1" x14ac:dyDescent="0.25">
      <c r="A21" s="15" t="s">
        <v>29</v>
      </c>
      <c r="B21" s="50" t="s">
        <v>30</v>
      </c>
      <c r="C21" s="50"/>
      <c r="D21" s="50"/>
      <c r="E21" s="50"/>
      <c r="F21" s="50"/>
      <c r="G21" s="50"/>
      <c r="H21" s="50"/>
      <c r="I21" s="50"/>
      <c r="J21" s="51"/>
      <c r="K21" s="2"/>
    </row>
    <row r="22" spans="1:12" ht="15.75" x14ac:dyDescent="0.25">
      <c r="A22" s="40" t="s">
        <v>31</v>
      </c>
      <c r="B22" s="41"/>
      <c r="C22" s="41"/>
      <c r="D22" s="41"/>
      <c r="E22" s="41"/>
      <c r="F22" s="41"/>
      <c r="G22" s="41"/>
      <c r="H22" s="41"/>
      <c r="I22" s="41"/>
      <c r="J22" s="42"/>
    </row>
    <row r="23" spans="1:12" ht="15.75" x14ac:dyDescent="0.25">
      <c r="A23" s="52" t="s">
        <v>32</v>
      </c>
      <c r="B23" s="53"/>
      <c r="C23" s="53"/>
      <c r="D23" s="53"/>
      <c r="E23" s="53"/>
      <c r="F23" s="53"/>
      <c r="G23" s="53"/>
      <c r="H23" s="53"/>
      <c r="I23" s="53"/>
      <c r="J23" s="54"/>
      <c r="K23" s="2"/>
    </row>
    <row r="24" spans="1:12" ht="15" customHeight="1" x14ac:dyDescent="0.25">
      <c r="A24" s="59" t="s">
        <v>33</v>
      </c>
      <c r="B24" s="60"/>
      <c r="C24" s="61" t="s">
        <v>34</v>
      </c>
      <c r="D24" s="62"/>
      <c r="E24" s="62"/>
      <c r="F24" s="62" t="s">
        <v>35</v>
      </c>
      <c r="G24" s="62"/>
      <c r="H24" s="60"/>
      <c r="I24" s="61" t="s">
        <v>36</v>
      </c>
      <c r="J24" s="63"/>
    </row>
    <row r="25" spans="1:12" x14ac:dyDescent="0.25">
      <c r="A25" s="64">
        <v>353639457</v>
      </c>
      <c r="B25" s="65"/>
      <c r="C25" s="66">
        <v>419589329.10000002</v>
      </c>
      <c r="D25" s="67"/>
      <c r="E25" s="68"/>
      <c r="F25" s="69">
        <v>343170272.94</v>
      </c>
      <c r="G25" s="70"/>
      <c r="H25" s="71"/>
      <c r="I25" s="72">
        <f>IF(A25&gt;0,F25/C25,0)</f>
        <v>0.81787178352720402</v>
      </c>
      <c r="J25" s="73"/>
    </row>
    <row r="26" spans="1:12" ht="15.75" x14ac:dyDescent="0.25">
      <c r="A26" s="52" t="s">
        <v>37</v>
      </c>
      <c r="B26" s="53"/>
      <c r="C26" s="53"/>
      <c r="D26" s="53"/>
      <c r="E26" s="53"/>
      <c r="F26" s="53"/>
      <c r="G26" s="53"/>
      <c r="H26" s="53"/>
      <c r="I26" s="53"/>
      <c r="J26" s="54"/>
      <c r="K26" s="2"/>
    </row>
    <row r="27" spans="1:12" x14ac:dyDescent="0.25">
      <c r="A27" s="17"/>
      <c r="B27"/>
      <c r="C27" s="55" t="s">
        <v>38</v>
      </c>
      <c r="D27" s="56"/>
      <c r="E27" s="57" t="s">
        <v>39</v>
      </c>
      <c r="F27" s="56"/>
      <c r="G27" s="57" t="s">
        <v>40</v>
      </c>
      <c r="H27" s="57"/>
      <c r="I27" s="57" t="s">
        <v>41</v>
      </c>
      <c r="J27" s="58"/>
    </row>
    <row r="28" spans="1:12" ht="38.25" x14ac:dyDescent="0.25">
      <c r="A28" s="18" t="s">
        <v>42</v>
      </c>
      <c r="B28" s="19" t="s">
        <v>43</v>
      </c>
      <c r="C28" s="19" t="s">
        <v>44</v>
      </c>
      <c r="D28" s="19" t="s">
        <v>45</v>
      </c>
      <c r="E28" s="19" t="s">
        <v>46</v>
      </c>
      <c r="F28" s="19" t="s">
        <v>47</v>
      </c>
      <c r="G28" s="19" t="s">
        <v>48</v>
      </c>
      <c r="H28" s="19" t="s">
        <v>49</v>
      </c>
      <c r="I28" s="19" t="s">
        <v>50</v>
      </c>
      <c r="J28" s="20" t="s">
        <v>51</v>
      </c>
      <c r="K28" s="21" t="s">
        <v>52</v>
      </c>
      <c r="L28" s="21" t="s">
        <v>53</v>
      </c>
    </row>
    <row r="29" spans="1:12" ht="36" x14ac:dyDescent="0.25">
      <c r="A29" s="22" t="s">
        <v>54</v>
      </c>
      <c r="B29" s="23" t="s">
        <v>55</v>
      </c>
      <c r="C29" s="24">
        <v>24</v>
      </c>
      <c r="D29" s="25">
        <v>160123000</v>
      </c>
      <c r="E29" s="24">
        <v>9</v>
      </c>
      <c r="F29" s="25">
        <v>60046125</v>
      </c>
      <c r="G29" s="26">
        <v>7</v>
      </c>
      <c r="H29" s="25">
        <v>69837442.120000005</v>
      </c>
      <c r="I29" s="27">
        <f>Tabla1334[[#This Row],[Física 
(E)]]/Tabla1334[[#This Row],[Física
(C)]]</f>
        <v>0.77777777777777779</v>
      </c>
      <c r="J29" s="28">
        <f>Tabla1334[[#This Row],[Financiera 
 (F)]]/Tabla1334[[#This Row],[Financiera
(D)]]</f>
        <v>1.1630632637826339</v>
      </c>
      <c r="K29" s="29"/>
      <c r="L29" s="29"/>
    </row>
    <row r="30" spans="1:12" ht="36" x14ac:dyDescent="0.25">
      <c r="A30" s="30" t="s">
        <v>56</v>
      </c>
      <c r="B30" s="31" t="s">
        <v>57</v>
      </c>
      <c r="C30" s="24">
        <v>28</v>
      </c>
      <c r="D30" s="25">
        <v>48479082</v>
      </c>
      <c r="E30" s="32">
        <v>14</v>
      </c>
      <c r="F30" s="33">
        <v>24239541</v>
      </c>
      <c r="G30" s="26">
        <v>12</v>
      </c>
      <c r="H30" s="25">
        <v>16101464.49</v>
      </c>
      <c r="I30" s="27">
        <f>Tabla1334[[#This Row],[Física 
(E)]]/Tabla1334[[#This Row],[Física
(C)]]</f>
        <v>0.8571428571428571</v>
      </c>
      <c r="J30" s="28">
        <f>Tabla1334[[#This Row],[Financiera 
 (F)]]/Tabla1334[[#This Row],[Financiera
(D)]]</f>
        <v>0.66426441367020939</v>
      </c>
      <c r="K30" s="29"/>
      <c r="L30" s="29"/>
    </row>
    <row r="31" spans="1:12" ht="60" x14ac:dyDescent="0.25">
      <c r="A31" s="30" t="s">
        <v>58</v>
      </c>
      <c r="B31" s="31" t="s">
        <v>59</v>
      </c>
      <c r="C31" s="24">
        <v>2908</v>
      </c>
      <c r="D31" s="25">
        <v>13707255</v>
      </c>
      <c r="E31" s="32">
        <v>765</v>
      </c>
      <c r="F31" s="33">
        <v>3605932</v>
      </c>
      <c r="G31" s="26">
        <v>363</v>
      </c>
      <c r="H31" s="25">
        <v>3960686.24</v>
      </c>
      <c r="I31" s="27">
        <f>Tabla1334[[#This Row],[Física 
(E)]]/Tabla1334[[#This Row],[Física
(C)]]</f>
        <v>0.47450980392156861</v>
      </c>
      <c r="J31" s="28">
        <f>Tabla1334[[#This Row],[Financiera 
 (F)]]/Tabla1334[[#This Row],[Financiera
(D)]]</f>
        <v>1.0983807348557877</v>
      </c>
      <c r="K31" s="29"/>
      <c r="L31" s="29"/>
    </row>
    <row r="32" spans="1:12" ht="15.75" x14ac:dyDescent="0.25">
      <c r="A32" s="40" t="s">
        <v>60</v>
      </c>
      <c r="B32" s="41"/>
      <c r="C32" s="41"/>
      <c r="D32" s="41"/>
      <c r="E32" s="41"/>
      <c r="F32" s="41"/>
      <c r="G32" s="41"/>
      <c r="H32" s="41"/>
      <c r="I32" s="41"/>
      <c r="J32" s="42"/>
    </row>
    <row r="33" spans="1:11" ht="15.75" x14ac:dyDescent="0.25">
      <c r="A33" s="52" t="s">
        <v>61</v>
      </c>
      <c r="B33" s="53"/>
      <c r="C33" s="53"/>
      <c r="D33" s="53"/>
      <c r="E33" s="53"/>
      <c r="F33" s="53"/>
      <c r="G33" s="53"/>
      <c r="H33" s="53"/>
      <c r="I33" s="53"/>
      <c r="J33" s="54"/>
    </row>
    <row r="34" spans="1:11" ht="15" customHeight="1" x14ac:dyDescent="0.25">
      <c r="A34" s="34" t="s">
        <v>62</v>
      </c>
      <c r="B34" s="50" t="s">
        <v>54</v>
      </c>
      <c r="C34" s="50"/>
      <c r="D34" s="50"/>
      <c r="E34" s="50"/>
      <c r="F34" s="50"/>
      <c r="G34" s="50"/>
      <c r="H34" s="50"/>
      <c r="I34" s="50"/>
      <c r="J34" s="51"/>
    </row>
    <row r="35" spans="1:11" ht="58.5" customHeight="1" x14ac:dyDescent="0.25">
      <c r="A35" s="34" t="s">
        <v>63</v>
      </c>
      <c r="B35" s="50" t="s">
        <v>64</v>
      </c>
      <c r="C35" s="50"/>
      <c r="D35" s="50"/>
      <c r="E35" s="50"/>
      <c r="F35" s="50"/>
      <c r="G35" s="50"/>
      <c r="H35" s="50"/>
      <c r="I35" s="50"/>
      <c r="J35" s="51"/>
    </row>
    <row r="36" spans="1:11" ht="98.25" customHeight="1" x14ac:dyDescent="0.25">
      <c r="A36" s="34" t="s">
        <v>65</v>
      </c>
      <c r="B36" s="50" t="s">
        <v>66</v>
      </c>
      <c r="C36" s="50"/>
      <c r="D36" s="50"/>
      <c r="E36" s="50"/>
      <c r="F36" s="50"/>
      <c r="G36" s="50"/>
      <c r="H36" s="50"/>
      <c r="I36" s="50"/>
      <c r="J36" s="51"/>
    </row>
    <row r="37" spans="1:11" ht="64.5" customHeight="1" x14ac:dyDescent="0.25">
      <c r="A37" s="34" t="s">
        <v>67</v>
      </c>
      <c r="B37" s="38" t="s">
        <v>68</v>
      </c>
      <c r="C37" s="38"/>
      <c r="D37" s="38"/>
      <c r="E37" s="38"/>
      <c r="F37" s="38"/>
      <c r="G37" s="38"/>
      <c r="H37" s="38"/>
      <c r="I37" s="38"/>
      <c r="J37" s="39"/>
    </row>
    <row r="39" spans="1:11" ht="15" customHeight="1" x14ac:dyDescent="0.25">
      <c r="A39" s="34" t="s">
        <v>62</v>
      </c>
      <c r="B39" s="50" t="s">
        <v>56</v>
      </c>
      <c r="C39" s="50"/>
      <c r="D39" s="50"/>
      <c r="E39" s="50"/>
      <c r="F39" s="50"/>
      <c r="G39" s="50"/>
      <c r="H39" s="50"/>
      <c r="I39" s="50"/>
      <c r="J39" s="51"/>
    </row>
    <row r="40" spans="1:11" ht="50.25" customHeight="1" x14ac:dyDescent="0.25">
      <c r="A40" s="34" t="s">
        <v>63</v>
      </c>
      <c r="B40" s="50" t="s">
        <v>69</v>
      </c>
      <c r="C40" s="50"/>
      <c r="D40" s="50"/>
      <c r="E40" s="50"/>
      <c r="F40" s="50"/>
      <c r="G40" s="50"/>
      <c r="H40" s="50"/>
      <c r="I40" s="50"/>
      <c r="J40" s="51"/>
    </row>
    <row r="41" spans="1:11" ht="50.25" customHeight="1" x14ac:dyDescent="0.25">
      <c r="A41" s="34" t="s">
        <v>65</v>
      </c>
      <c r="B41" s="38" t="s">
        <v>70</v>
      </c>
      <c r="C41" s="38"/>
      <c r="D41" s="38"/>
      <c r="E41" s="38"/>
      <c r="F41" s="38"/>
      <c r="G41" s="38"/>
      <c r="H41" s="38"/>
      <c r="I41" s="38"/>
      <c r="J41" s="39"/>
    </row>
    <row r="42" spans="1:11" ht="75" customHeight="1" x14ac:dyDescent="0.25">
      <c r="A42" s="34" t="s">
        <v>67</v>
      </c>
      <c r="B42" s="38" t="s">
        <v>71</v>
      </c>
      <c r="C42" s="38"/>
      <c r="D42" s="38"/>
      <c r="E42" s="38"/>
      <c r="F42" s="38"/>
      <c r="G42" s="38"/>
      <c r="H42" s="38"/>
      <c r="I42" s="38"/>
      <c r="J42" s="39"/>
    </row>
    <row r="43" spans="1:11" ht="15" customHeight="1" x14ac:dyDescent="0.25">
      <c r="A43" s="34"/>
      <c r="B43" s="35"/>
      <c r="C43" s="35"/>
      <c r="D43" s="35"/>
      <c r="E43" s="35"/>
      <c r="F43" s="35"/>
      <c r="G43" s="35"/>
      <c r="H43" s="35"/>
      <c r="I43" s="35"/>
      <c r="J43" s="36"/>
    </row>
    <row r="44" spans="1:11" ht="15" customHeight="1" x14ac:dyDescent="0.25">
      <c r="A44" s="34" t="s">
        <v>62</v>
      </c>
      <c r="B44" s="50" t="s">
        <v>58</v>
      </c>
      <c r="C44" s="50"/>
      <c r="D44" s="50"/>
      <c r="E44" s="50"/>
      <c r="F44" s="50"/>
      <c r="G44" s="50"/>
      <c r="H44" s="50"/>
      <c r="I44" s="50"/>
      <c r="J44" s="51"/>
    </row>
    <row r="45" spans="1:11" ht="48" customHeight="1" x14ac:dyDescent="0.25">
      <c r="A45" s="34" t="s">
        <v>63</v>
      </c>
      <c r="B45" s="50" t="s">
        <v>72</v>
      </c>
      <c r="C45" s="50"/>
      <c r="D45" s="50"/>
      <c r="E45" s="50"/>
      <c r="F45" s="50"/>
      <c r="G45" s="50"/>
      <c r="H45" s="50"/>
      <c r="I45" s="50"/>
      <c r="J45" s="51"/>
    </row>
    <row r="46" spans="1:11" ht="66.75" customHeight="1" x14ac:dyDescent="0.25">
      <c r="A46" s="34" t="s">
        <v>65</v>
      </c>
      <c r="B46" s="38" t="s">
        <v>73</v>
      </c>
      <c r="C46" s="38"/>
      <c r="D46" s="38"/>
      <c r="E46" s="38"/>
      <c r="F46" s="38"/>
      <c r="G46" s="38"/>
      <c r="H46" s="38"/>
      <c r="I46" s="38"/>
      <c r="J46" s="39"/>
    </row>
    <row r="47" spans="1:11" ht="96.75" customHeight="1" x14ac:dyDescent="0.25">
      <c r="A47" s="34" t="s">
        <v>67</v>
      </c>
      <c r="B47" s="38" t="s">
        <v>74</v>
      </c>
      <c r="C47" s="38"/>
      <c r="D47" s="38"/>
      <c r="E47" s="38"/>
      <c r="F47" s="38"/>
      <c r="G47" s="38"/>
      <c r="H47" s="38"/>
      <c r="I47" s="38"/>
      <c r="J47" s="39"/>
      <c r="K47" s="2"/>
    </row>
    <row r="48" spans="1:11" ht="27.75" customHeight="1" x14ac:dyDescent="0.25">
      <c r="A48" s="40" t="s">
        <v>75</v>
      </c>
      <c r="B48" s="41"/>
      <c r="C48" s="41"/>
      <c r="D48" s="41"/>
      <c r="E48" s="41"/>
      <c r="F48" s="41"/>
      <c r="G48" s="41"/>
      <c r="H48" s="41"/>
      <c r="I48" s="41"/>
      <c r="J48" s="42"/>
    </row>
    <row r="49" spans="1:10" ht="27.75" customHeight="1" x14ac:dyDescent="0.25">
      <c r="A49" s="43" t="s">
        <v>76</v>
      </c>
      <c r="B49" s="44"/>
      <c r="C49" s="44"/>
      <c r="D49" s="44"/>
      <c r="E49" s="44"/>
      <c r="F49" s="44"/>
      <c r="G49" s="44"/>
      <c r="H49" s="44"/>
      <c r="I49" s="44"/>
      <c r="J49" s="45"/>
    </row>
    <row r="50" spans="1:10" ht="102" customHeight="1" x14ac:dyDescent="0.25">
      <c r="A50" s="46" t="s">
        <v>77</v>
      </c>
      <c r="B50" s="47"/>
      <c r="C50" s="47"/>
      <c r="D50" s="47"/>
      <c r="E50" s="47"/>
      <c r="F50" s="47"/>
      <c r="G50" s="47"/>
      <c r="H50" s="47"/>
      <c r="I50" s="47"/>
      <c r="J50" s="48"/>
    </row>
    <row r="51" spans="1:10" x14ac:dyDescent="0.25">
      <c r="A51" s="37"/>
      <c r="B51" s="37"/>
      <c r="C51" s="37"/>
      <c r="D51" s="37"/>
      <c r="E51" s="37"/>
      <c r="F51" s="37"/>
      <c r="G51" s="37"/>
      <c r="H51" s="37"/>
      <c r="I51" s="37"/>
      <c r="J51" s="37"/>
    </row>
    <row r="52" spans="1:10" x14ac:dyDescent="0.25">
      <c r="A52" s="49" t="s">
        <v>78</v>
      </c>
      <c r="B52" s="49"/>
      <c r="C52" s="49"/>
      <c r="D52" s="49"/>
      <c r="E52" s="49"/>
      <c r="F52" s="49"/>
      <c r="G52" s="49"/>
      <c r="H52" s="49"/>
      <c r="I52" s="49"/>
      <c r="J52" s="49"/>
    </row>
  </sheetData>
  <mergeCells count="56">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6:J46"/>
    <mergeCell ref="A33:J33"/>
    <mergeCell ref="B34:J34"/>
    <mergeCell ref="B35:J35"/>
    <mergeCell ref="B36:J36"/>
    <mergeCell ref="B37:J37"/>
    <mergeCell ref="B39:J39"/>
    <mergeCell ref="B40:J40"/>
    <mergeCell ref="B41:J41"/>
    <mergeCell ref="B42:J42"/>
    <mergeCell ref="B44:J44"/>
    <mergeCell ref="B45:J45"/>
    <mergeCell ref="B47:J47"/>
    <mergeCell ref="A48:J48"/>
    <mergeCell ref="A49:J49"/>
    <mergeCell ref="A50:J50"/>
    <mergeCell ref="A52:J52"/>
  </mergeCells>
  <dataValidations count="16">
    <dataValidation allowBlank="1" showInputMessage="1" showErrorMessage="1" prompt="Nombre de cada producto" sqref="A28:A31"/>
    <dataValidation allowBlank="1" showInputMessage="1" showErrorMessage="1" prompt="Nombre del indicador" sqref="B28:B31"/>
    <dataValidation allowBlank="1" showInputMessage="1" showErrorMessage="1" prompt="Meta alcanzada en el trimestre" sqref="G28:G31"/>
    <dataValidation allowBlank="1" showInputMessage="1" showErrorMessage="1" prompt="Monto ejecutado en el trimestre" sqref="H28 H30:H31"/>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9:J39 B43:J44"/>
    <dataValidation allowBlank="1" showInputMessage="1" showErrorMessage="1" prompt="¿En qué consiste el producto? su objetivo" sqref="B40:J40 B45:J45 B35:J36"/>
    <dataValidation allowBlank="1" showInputMessage="1" showErrorMessage="1" prompt="1. Describir lo plasmado en el presupuesto_x000a_2. Describir lo alcanzado en términos financieros y de producción " sqref="B41:J41 B46:J46"/>
    <dataValidation allowBlank="1" showInputMessage="1" showErrorMessage="1" prompt="De existir desvío, explicar razones." sqref="B42:J42 B47:J47"/>
    <dataValidation allowBlank="1" showInputMessage="1" showErrorMessage="1" prompt="Oportunidades de mejora identificadas" sqref="A50:J51"/>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Meta anual del indicador" sqref="E28 C28:C31"/>
    <dataValidation allowBlank="1" showInputMessage="1" showErrorMessage="1" prompt="Monto presupuestado para el producto" sqref="D28:D31 H29 E29:E31 F28:F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B2 2021</vt:lpstr>
      <vt:lpstr>'Anexo B2 2021'!Área_de_impresión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dcterms:created xsi:type="dcterms:W3CDTF">2022-06-30T13:26:34Z</dcterms:created>
  <dcterms:modified xsi:type="dcterms:W3CDTF">2022-06-30T15:41:31Z</dcterms:modified>
</cp:coreProperties>
</file>