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115" windowHeight="8520"/>
  </bookViews>
  <sheets>
    <sheet name="ANUAL 2022" sheetId="1" r:id="rId1"/>
  </sheets>
  <externalReferences>
    <externalReference r:id="rId2"/>
    <externalReference r:id="rId3"/>
    <externalReference r:id="rId4"/>
  </externalReferences>
  <definedNames>
    <definedName name="_xlnm.Print_Area" localSheetId="0">'ANUAL 2022'!$A$1:$J$61</definedName>
  </definedNames>
  <calcPr calcId="145621"/>
</workbook>
</file>

<file path=xl/calcChain.xml><?xml version="1.0" encoding="utf-8"?>
<calcChain xmlns="http://schemas.openxmlformats.org/spreadsheetml/2006/main">
  <c r="H31" i="1" l="1"/>
  <c r="G31" i="1"/>
  <c r="I31" i="1" s="1"/>
  <c r="F31" i="1"/>
  <c r="J31" i="1" s="1"/>
  <c r="H30" i="1"/>
  <c r="J30" i="1" s="1"/>
  <c r="G30" i="1"/>
  <c r="I30" i="1" s="1"/>
  <c r="F30" i="1"/>
  <c r="H29" i="1"/>
  <c r="J29" i="1" s="1"/>
  <c r="G29" i="1"/>
  <c r="I29" i="1" s="1"/>
  <c r="F29" i="1"/>
  <c r="I25" i="1"/>
  <c r="C16" i="1"/>
  <c r="B15" i="1"/>
  <c r="B14" i="1"/>
  <c r="C14" i="1" l="1"/>
  <c r="C15" i="1"/>
</calcChain>
</file>

<file path=xl/sharedStrings.xml><?xml version="1.0" encoding="utf-8"?>
<sst xmlns="http://schemas.openxmlformats.org/spreadsheetml/2006/main" count="97" uniqueCount="86">
  <si>
    <t xml:space="preserve">Informe de Evaluación Anual de las Metas Físicas-Financieras </t>
  </si>
  <si>
    <t>Código</t>
  </si>
  <si>
    <t>Documento Relacionado</t>
  </si>
  <si>
    <t>Fecha Versión</t>
  </si>
  <si>
    <t>Versión</t>
  </si>
  <si>
    <t>DEC-FOR013</t>
  </si>
  <si>
    <t>I -Información Institucional</t>
  </si>
  <si>
    <t>I.I - Completar los datos requeridos sobre la institución</t>
  </si>
  <si>
    <t>Capítulo</t>
  </si>
  <si>
    <t>5132 INSTITUTO DOMINICANO DE INVESTIGACIONES AGROPECUARIAS Y FORESTALES</t>
  </si>
  <si>
    <t>Subcapítulo</t>
  </si>
  <si>
    <t>5132.01 INSTITUTO DOMINICANO DE INVESTIGACIONES AGROPECUARIAS Y FORESTALES</t>
  </si>
  <si>
    <t>Unidad Ejecutora</t>
  </si>
  <si>
    <t>5132.01.0001 - INSTITUTO DOMINICANO DE INVESTIGACIONES AGROPECUARIAS Y FORESTALES</t>
  </si>
  <si>
    <t>Misión</t>
  </si>
  <si>
    <t xml:space="preserve"> “Poner al servicio de la agricultura dominicana soluciones tecnológicas que mejoren la competitividad de los sistemas productivos, garanticen la inocuidad de los alimentos, aseguren la sostenibilidad y contribuyan a reducir la pobreza rural”</t>
  </si>
  <si>
    <t>Visión</t>
  </si>
  <si>
    <t>“Ser una institución reconocida por la calidad de sus aportes a la competitividad de los agronegocios dominicanos, la seguridad alimentaria y al manejo sostenible de los recursos naturales”</t>
  </si>
  <si>
    <t>II. Contribución a la Estrategia Nacional de Desarrollo</t>
  </si>
  <si>
    <t>Eje estratégico:</t>
  </si>
  <si>
    <t>Objetivo general:</t>
  </si>
  <si>
    <t>Objetivo(s) específico(s):</t>
  </si>
  <si>
    <t>3.5.3</t>
  </si>
  <si>
    <t>III. Información del Programa</t>
  </si>
  <si>
    <t>Nombre:</t>
  </si>
  <si>
    <t xml:space="preserve">11-Investigación para el desarrollo agropecuario y forestal </t>
  </si>
  <si>
    <t>Descripción:</t>
  </si>
  <si>
    <t>Consiste en contribuir a la generación de riquezas y a la seguridad alimentaria, mediante innovaciones tecnológicas que propicien la competitividad de los sistemas agroempresariales, la sostenibilidad de los recursos naturales y la equidad.</t>
  </si>
  <si>
    <r>
      <t>Beneficiarios:</t>
    </r>
    <r>
      <rPr>
        <sz val="12"/>
        <color rgb="FF000000"/>
        <rFont val="Century Gothic"/>
        <family val="2"/>
      </rPr>
      <t xml:space="preserve"> </t>
    </r>
  </si>
  <si>
    <t xml:space="preserve">Los beneficiarios del programa son todos los productores líderes de los diferentes rubros agropecuarios, técnicos de las diferentes instituciones agropecuarias y sector privado.   </t>
  </si>
  <si>
    <t>Resultado Asociado:</t>
  </si>
  <si>
    <t>Este programa contribuye a las necesidades tecnológicas locales, poniendo en manos de los productores agropecuarios y forestales del país, tecnologías agropecuarias apropiadas que les permitan mejorar sus niveles actuales de productividad y calidad, reducir los costos unitarios de producción, agregando valor a sus productos y en tal sentido mejorar sus niveles de ingresos y su nivel de vida.</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</si>
  <si>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</si>
  <si>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</si>
  <si>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</si>
  <si>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</si>
  <si>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</si>
  <si>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</si>
  <si>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</si>
  <si>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</si>
  <si>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Anual</t>
  </si>
  <si>
    <t>Ejecución Anual</t>
  </si>
  <si>
    <t>Avance</t>
  </si>
  <si>
    <t>Producto</t>
  </si>
  <si>
    <t>Indicador</t>
  </si>
  <si>
    <t>Física
(A)</t>
  </si>
  <si>
    <t>Financiera
(B)</t>
  </si>
  <si>
    <t>Física
(C)</t>
  </si>
  <si>
    <t>Financiera
(D)</t>
  </si>
  <si>
    <t>Física 
(E)</t>
  </si>
  <si>
    <t>Financiera 
 (F)</t>
  </si>
  <si>
    <t>Física 
(%)
 G=E/C</t>
  </si>
  <si>
    <t>Financiero 
(%) 
H=F/D</t>
  </si>
  <si>
    <t>Columna1</t>
  </si>
  <si>
    <t>Columna2</t>
  </si>
  <si>
    <t>5958-Tecnologías generadas para el manejo agropecuario</t>
  </si>
  <si>
    <t>Cantidad de tecnologías Generadas</t>
  </si>
  <si>
    <t>6036-Tecnologías validadas a escala comercial</t>
  </si>
  <si>
    <t>Cantidad de tecnologías validadas</t>
  </si>
  <si>
    <t>6045-Técnicos y productores agropecuarios acceden a servicios y a tecnologías generadas o validadas por el IDIAF</t>
  </si>
  <si>
    <t>Cantidad de técnicos y productores beneficiados</t>
  </si>
  <si>
    <t>V. Análisis de los Logros y Desviaciones</t>
  </si>
  <si>
    <t>V.I - Información de Logros y Desviaciones por Producto</t>
  </si>
  <si>
    <t xml:space="preserve">Producto: </t>
  </si>
  <si>
    <t xml:space="preserve">Descripción del producto: </t>
  </si>
  <si>
    <t>Este producto consiste en el desarrollo de tecnologías y generación de informaciones básicas para mejorar los procesos productivos de cultivos y pecuarios. Estos procesos incluyen: mejoramiento y conservación de recursos genéticos, manejo de la nutrición, control de plagas y enfermedades, control de malezas, manejo de pastos y forrajes, manejo de cosecha y poscosecha, etc.</t>
  </si>
  <si>
    <t>Logros alcanzados:</t>
  </si>
  <si>
    <t>El objetivo programado para el año 2022 era obtener 31 tecnologías, pero se lograron 30, lo que representa un 97% de
cumplimiento en la meta física. Además, en la parte financiera se utilizaron el 96% de los recursos asignados. Las tecnologías
logradas incluyen:
• Se identificaron 5 cepas de Trichoderma (LTJ-21, RD-8, VS-17, JPHP-25 y VS-16) que pueden controlar eficazmente el
nematodo Radopholus similis.
• En experimentos de laboratorio, se comprobó que los tratamientos a base de cobre con dosis de 4 y 8 g/l de agua, y
Trichoderma y Basillus con dosis de 5 y 10 ml/litro de agua son efectivos para controlar Phytophthora.
• Se encontró que 7 cepas de las especies Trichoderma harzianum (PJ-3, PJ-4, y PJ-7), T. cf. harzianum (PJ-6) y T.
asperellum (VA-9, VA-10 y VA-12) mantienen su actividad antagónica contra el nematodo Meloidogyne spp. durante al menos
un mes después de ser inoculadas en un sustrato a base de fibra de coco, arena y suelo en proporción 1:1:1, lo que indica que
son útiles en la producción de tomate en invernadero.
• En estudios de laboratorio, se demostró que la cepa HQHP-32 del hongo endófito Trichoderma spp es capaz de causar la
muerte del 100% del nematodo Helicotylenchus multicinctus, mientras que las cepas LTPV-23, RNP-30, RSHP-36, DB-5 y
VS-19 de Trichoderma ocasionan la muerte del 98% del nematodo.
• Se realizó un estudio para determinar la interacción cultivo-ambiente y rentabilidad de cultivares de ajíes en estructuras
protegidas en La Vega. Se encontró que los sistemas de producción afectan significativamente la productividad de la planta,
siendo el sistema de invernadero el más productivo, seguido por la casa malla, y la menor productividad se obtuvo a campo
abierto.
• Se encontró que los productos biológicos y orgánicos a base de Bacillus subtilis (2.5 ml/litro de agua) y Biomaster (5.0
ml/litro de agua) son efectivos para controlar la mortalidad de las plántulas de cacao por Phytophthora.
• Cuatro líneas de batata de la provincia de San Juan produjeron más de 42,000 kg/ha, lo que equivale a unos 58
quintales/tarea.
• Se validó un modelo de estructura protegida mixta (invernadero + casa malla) diseñado según las condiciones climáticas de
la zona baja de producción de La Vega, comparándolo con la producción a campo abierto. Se encontró que la opción más
rentable fue la producción de ají jamaiquino en la parte del invernadero cubierta con malla.
• En experimentos de evaluación en invernadero, se determinó que 5 cultivares de tomate (15T667, Kimberlino, Merlice, Tablo
F1 y Cacique F1) tienen rendimientos superiores a la media reportada para República Dominicana (38 t/ha) y presentan un
grado Brix por encima de 3, excepto el cultivar Tablo (2.94).
• Ocho cepas endófitas nativas de Trichoderma (MI-13, FC-16, RSHP-36, RNP-30-E, LTPV-23-E, HQHP-32-E, MSLAM-22-E
y VS-17-E) demostraron una efectividad significativa en el control del nematodo Radopholus similis en plantas de banano en
invernadero.
• Se evaluaron doce materiales introducidos (Alphonzo, Fairchild, Ameli, Maya, Nan Doc Mai 4, Sindhri, Raposa, Kesar, Black,
Mangifera Casturi, Duncan y Osteen) y diez criollos (Banilejo, Morado, Gota de Oro, Madame Francés, Fabricó, Yamaguí,
Marcelo, Crema de oro, Colón y Mingolo) en términos de sus características y comportamiento agronómico. De estas
evaluaciones, destacan tres introducidos (Raposa, Kesar y Osteen) que se perfilan como prospectos recomendados para
siembras comerciales con destino al mercado de exportación.
• Se obtuvieron líneas resistentes PR1506-162 y PR1506-108 por medio de cruces múltiples con material genético de los tipos
rojo moteado y yacomelo, y por selección recurrente y asistida por marcadores moleculares. La semilla se produjo en
generaciones tempranas del programa de mejoramiento del Dr. Jim Beaver de la Universidad de Puerto Rico y fue evaluada en
cinco localidades de la provincia de San Juan para su comportamiento agronómico frente a limitantes bióticas y abióticas,
especialmente el Mosaico Dorado Amarillo. Se iniciaron experimentos con 200 líneas y se seleccionaron según características
fenotípicas y genéticas. Estas líneas serán registradas y liberadas a los productores de habichuela de la provincia de San Juan
para sustituir las variedades susceptibles que se siembran actualmente.
• Se determinó la dinámica poblacional de los parásitos y su efecto sobre la salud de los ovinos y caprinos en Pedro Brand y
Las Tablas.
• Se evaluó el efecto de la aplicación de polos intraruminales (minerales) sobre la respuesta reproductiva de las novillas
lecheras en desarrollo.
• De un total de 182 muestras de 17 frutas y vegetales recolectadas en supermercados y mercados de Santo Domingo, se
encontró que el 91% estaban libres de residuos de pesticidas.
• Se establecieron dos bancos de germoplasmas de coco en la Estación Experimental de Frutales Baní.</t>
  </si>
  <si>
    <t>Causas y justificación del desvío:</t>
  </si>
  <si>
    <t>Debido a la negativa de la Presidencia de la República de otorgar el permiso de viaje para asistir al entrenamiento en
electrofusión de protoplastos y análisis molecular de las vitroplantas obtenidas, no se pudo llevar a cabo la implementación de
una tecnología que estaba en un 50% de desarrollo. Como resultado, se experimentó un desvío del producto que representó
una diferencia del 3% en comparación con la meta física programada.</t>
  </si>
  <si>
    <t>Se refiere a la siembra, cultivo, cosecha y comercialización de diferentes rubros agrícolas (Plátano, banano, yuca, tomate, ají, otros.) para la generación de recursos económicos, al tiempo que se prueban a nivel comercial las tecnologías generadas o adaptadas para esos cultivos. Además, se validan tecnologías para la producción pecuaria.</t>
  </si>
  <si>
    <t>En el año 2022 se tenía previsto obtener 32 validaciones a escala comercial, sin embargo, se alcanzaron 27, lo que representa
un 84% respecto a lo programado. En la parte financiera, se ejecutó un 98% de los recursos asignados para este propósito.
Las validaciones se llevaron a cabo en parcelas demostrativas y producciones de ajo, papa, semilla de habichuela, plátano,
mango y maíz a campo abierto, así como en la producción de plantas injertadas de frutales en vivero. Además, se validaron
tecnologías para la crianza de animales como porcinos, ovinos-caprinos, conejos y tilapia, y se implementaron técnicas de
producción para el ganado vacuno lechero especializado.</t>
  </si>
  <si>
    <t>La desviación física presentada en el producto fue de un 16% respecto a las metas programadas, que incluían 5 validaciones a
escala comercial. En cuanto a la producción de yuca, se presentó un retraso en la preparación de la tierra debido a la falta de
material de siembra de calidad para la variedad que se quería validar en la Región Sur. Las validaciones relacionadas con la
alimentación y manejo de ovinos y caprinos en la misma región, programadas para iniciar a finales del año, no se concluyeron
como se había planificado.</t>
  </si>
  <si>
    <t>Este producto consiste en la transferencia de las tecnologías generadas o validadas por el IDIAF a los productores agropecuarios; por diferentes medios, dichas tecnologías; además, incluye la prestación de servicios de laboratorios de suelo y protección vegetal y la producción y distribución de material de siembra de calidad.</t>
  </si>
  <si>
    <t xml:space="preserve">En el año 2022, se programó beneficiar a 2,183 técnicos y productores, y se superó la meta con un total de 2,995. Las
tecnologías se transfirieron a través de diversos medios, tales como talleres, días de campo, parcelas demostrativas en fincas
de productores y estaciones experimentales. Los principales temas abordados fueron:
• Siembra directa de arroz con maquinaria.
• Manejo agronómico del cultivo de yuca.
• Producción sostenible de batata.
• Producción de semilla de papa a partir de plántulas in vitro.
• Manejo orgánico y sostenible del cultivo de cacao.
• Uso de ApsM y sistemas de datos para reducir pérdidas por Trips de la Mancha Roja.
• Producción de semillas genéticas de las líneas índica 5 y japónica 4, introducidas de Corea.
• Manejo de la producción acuícola.
Además de las transferencias tecnológicas, se ofrecieron servicios de análisis de laboratorio de suelos, aguas y residuos de
pesticidas, así como diagnósticos de plagas y enfermedades.
</t>
  </si>
  <si>
    <t>El producto presenta desvíos de 37% en la ejecución física y en la ejecución financiera. La diferencia entre la meta
programada y la ejecutada se debe a que, al comienzo del año, se ejecutaron muchas de las actividades que quedaron
pendientes del año pasado debido a los efectos del COVID-19. Además, hubo un aumento en la demanda de servicios de
laboratorio por parte de nuestros beneficiarios, y algunos proyectos de investigación que se llevan a cabo en la institución
requirieron muestras de laboratorio de residuos de plaguicidas y de poscosecha.
Estas pruebas, como la determinación de residuos de plaguicidas en berenjena y la determinación de materia seca en hoja de
cacao, no fueron planificadas inicialmente. Por otro lado, los recursos de los proyectos de inversión pública no se
consideraron en la planificación inicial, ya que se informan a través de la plataforma de proyectos del código SNIP. Estos
recursos representan la totalidad del desvío de recursos financieros del proyecto.</t>
  </si>
  <si>
    <r>
      <t xml:space="preserve">VI. </t>
    </r>
    <r>
      <rPr>
        <b/>
        <sz val="11"/>
        <color theme="0"/>
        <rFont val="Century Gothic"/>
        <family val="2"/>
      </rPr>
      <t>Oportunidades de Mejora</t>
    </r>
  </si>
  <si>
    <t xml:space="preserve">VI. I - De acuerdo a los eventos presentados durante la ejecución del producto, ¿Qué aspecto puede mejorarse? </t>
  </si>
  <si>
    <t xml:space="preserve">1.       Realizar reprogramaciones de metas físicas y financieras de los proyectos de inversión pública en SIGEF, a los fines de evitar desvíos en el sistema de inversión pública del Ministerio de Economía planificación y Desarrollo (MEPyD).
2.       Revisión de la programación trimestral de los servicios ofrecidos a los beneficiarios de la institución 4 días luego de finalizado el trimestre, con el fin de ajustar las metas y recursos según sea necesario.
3.        Someter una propuesta a los órganos rectores (Ministerio de Agricultura y Dirección General de Presupuesto) a los fines de que las cuotas de recursos sean asignadas acorde a las necesidades de la institución.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</si>
  <si>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</si>
  <si>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Elaborado por:</t>
  </si>
  <si>
    <t>Aprobado por:</t>
  </si>
  <si>
    <t>Juan Francisco Herrera</t>
  </si>
  <si>
    <t xml:space="preserve">María Cuevas </t>
  </si>
  <si>
    <t>Analista de Planificación y Desarrollo</t>
  </si>
  <si>
    <t>Enc. Depto. Planificación y Desarrollo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</si>
</sst>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1"/>
      <name val="Calibri"/>
      <family val="2"/>
    </font>
    <font>
      <sz val="10"/>
      <color theme="1"/>
      <name val="Calibri"/>
      <family val="2"/>
      <scheme val="minor"/>
    </font>
    <font>
      <sz val="8"/>
      <color theme="1"/>
      <name val="Calibri"/>
      <family val="2"/>
      <scheme val="minor"/>
    </font>
    <font>
      <sz val="12"/>
      <color rgb="FF000000"/>
      <name val="Century Gothic"/>
      <family val="2"/>
    </font>
    <font>
      <sz val="11"/>
      <color rgb="FFFF0000"/>
      <name val="Calibri"/>
      <family val="2"/>
    </font>
    <font>
      <b/>
      <sz val="11"/>
      <name val="Calibri"/>
      <family val="2"/>
    </font>
    <font>
      <b/>
      <sz val="11"/>
      <color rgb="FF000000"/>
      <name val="Calibri"/>
      <family val="2"/>
    </font>
    <font>
      <b/>
      <sz val="10"/>
      <color rgb="FF000000"/>
      <name val="Calibri"/>
      <family val="2"/>
    </font>
    <font>
      <sz val="9"/>
      <name val="Calibri"/>
      <family val="2"/>
    </font>
    <font>
      <i/>
      <sz val="11"/>
      <name val="Calibri"/>
      <family val="2"/>
      <scheme val="minor"/>
    </font>
    <font>
      <b/>
      <sz val="11"/>
      <color theme="0"/>
      <name val="Century Gothic"/>
      <family val="2"/>
    </font>
    <font>
      <sz val="10"/>
      <name val="Calibri"/>
      <family val="2"/>
    </font>
    <font>
      <b/>
      <sz val="10"/>
      <name val="Calibri"/>
      <family val="2"/>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3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8">
    <xf numFmtId="0" fontId="0" fillId="0" borderId="0" xfId="0"/>
    <xf numFmtId="0" fontId="3" fillId="2" borderId="1" xfId="0" applyFont="1" applyFill="1" applyBorder="1" applyAlignment="1">
      <alignment vertical="top"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0" xfId="0" applyProtection="1">
      <protection locked="0"/>
    </xf>
    <xf numFmtId="0" fontId="3" fillId="2" borderId="5" xfId="0" applyFont="1" applyFill="1" applyBorder="1" applyAlignment="1">
      <alignment vertical="top"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0" fontId="9" fillId="0" borderId="17" xfId="0" applyFont="1" applyBorder="1" applyAlignment="1">
      <alignment vertical="center"/>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2" fillId="0" borderId="17" xfId="0" applyFont="1" applyBorder="1"/>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2" fillId="0" borderId="0" xfId="0" applyFont="1" applyProtection="1">
      <protection locked="0"/>
    </xf>
    <xf numFmtId="0" fontId="13" fillId="7" borderId="19" xfId="0" applyFont="1" applyFill="1" applyBorder="1" applyAlignment="1">
      <alignment horizontal="center" vertical="center" wrapText="1"/>
    </xf>
    <xf numFmtId="0" fontId="13" fillId="7" borderId="22" xfId="0" applyFont="1" applyFill="1" applyBorder="1" applyAlignment="1">
      <alignment horizontal="center" vertical="center" wrapText="1"/>
    </xf>
    <xf numFmtId="0" fontId="13" fillId="7" borderId="19" xfId="0" applyFont="1" applyFill="1" applyBorder="1" applyAlignment="1">
      <alignment horizontal="center" vertical="center"/>
    </xf>
    <xf numFmtId="0" fontId="13" fillId="0" borderId="19" xfId="0" applyFont="1" applyBorder="1" applyAlignment="1" applyProtection="1">
      <alignment horizontal="center" vertical="center" wrapText="1"/>
      <protection locked="0"/>
    </xf>
    <xf numFmtId="0" fontId="14" fillId="7" borderId="22" xfId="0" applyFont="1" applyFill="1" applyBorder="1" applyAlignment="1">
      <alignment horizontal="center" vertical="center" wrapText="1"/>
    </xf>
    <xf numFmtId="0" fontId="9" fillId="0" borderId="17" xfId="0" applyFont="1" applyBorder="1" applyAlignment="1">
      <alignment vertical="center" wrapText="1"/>
    </xf>
    <xf numFmtId="0" fontId="16" fillId="0" borderId="0" xfId="0" applyFont="1" applyProtection="1">
      <protection locked="0"/>
    </xf>
    <xf numFmtId="0" fontId="17" fillId="7" borderId="23" xfId="0" applyFont="1" applyFill="1" applyBorder="1" applyAlignment="1">
      <alignment horizontal="center" vertical="center" wrapText="1" readingOrder="1"/>
    </xf>
    <xf numFmtId="0" fontId="17" fillId="7" borderId="24" xfId="0" applyFont="1" applyFill="1" applyBorder="1" applyAlignment="1">
      <alignment horizontal="center" vertical="center" wrapText="1" readingOrder="1"/>
    </xf>
    <xf numFmtId="0" fontId="17" fillId="7" borderId="25" xfId="0" applyFont="1" applyFill="1" applyBorder="1" applyAlignment="1">
      <alignment horizontal="center" vertical="center" wrapText="1" readingOrder="1"/>
    </xf>
    <xf numFmtId="0" fontId="17" fillId="7" borderId="26" xfId="0" applyFont="1" applyFill="1" applyBorder="1" applyAlignment="1">
      <alignment horizontal="center" vertical="center" wrapText="1" readingOrder="1"/>
    </xf>
    <xf numFmtId="0" fontId="17" fillId="7" borderId="27" xfId="0" applyFont="1" applyFill="1" applyBorder="1" applyAlignment="1">
      <alignment horizontal="center" vertical="center" wrapText="1" readingOrder="1"/>
    </xf>
    <xf numFmtId="39" fontId="12" fillId="0" borderId="28" xfId="1" applyNumberFormat="1" applyFont="1" applyFill="1" applyBorder="1" applyAlignment="1" applyProtection="1">
      <alignment horizontal="center" vertical="center" wrapText="1" readingOrder="1"/>
      <protection locked="0"/>
    </xf>
    <xf numFmtId="39" fontId="12" fillId="0" borderId="29" xfId="1" applyNumberFormat="1" applyFont="1" applyFill="1" applyBorder="1" applyAlignment="1" applyProtection="1">
      <alignment horizontal="center" vertical="center" wrapText="1" readingOrder="1"/>
      <protection locked="0"/>
    </xf>
    <xf numFmtId="39" fontId="12" fillId="0" borderId="25" xfId="1" applyNumberFormat="1" applyFont="1" applyFill="1" applyBorder="1" applyAlignment="1" applyProtection="1">
      <alignment horizontal="center" vertical="center" wrapText="1" readingOrder="1"/>
      <protection locked="0"/>
    </xf>
    <xf numFmtId="39" fontId="12" fillId="0" borderId="26" xfId="1" applyNumberFormat="1" applyFont="1" applyFill="1" applyBorder="1" applyAlignment="1" applyProtection="1">
      <alignment horizontal="center" vertical="center" wrapText="1" readingOrder="1"/>
      <protection locked="0"/>
    </xf>
    <xf numFmtId="39" fontId="12" fillId="0" borderId="24" xfId="1" applyNumberFormat="1" applyFont="1" applyFill="1" applyBorder="1" applyAlignment="1" applyProtection="1">
      <alignment horizontal="center" vertical="center" wrapText="1" readingOrder="1"/>
      <protection locked="0"/>
    </xf>
    <xf numFmtId="39" fontId="12" fillId="0" borderId="25" xfId="1" applyNumberFormat="1" applyFont="1" applyFill="1" applyBorder="1" applyAlignment="1" applyProtection="1">
      <alignment horizontal="center" vertical="center" readingOrder="1"/>
      <protection locked="0"/>
    </xf>
    <xf numFmtId="39" fontId="12" fillId="0" borderId="26" xfId="1" applyNumberFormat="1" applyFont="1" applyFill="1" applyBorder="1" applyAlignment="1" applyProtection="1">
      <alignment horizontal="center" vertical="center" readingOrder="1"/>
      <protection locked="0"/>
    </xf>
    <xf numFmtId="39" fontId="12" fillId="0" borderId="24" xfId="1" applyNumberFormat="1" applyFont="1" applyFill="1" applyBorder="1" applyAlignment="1" applyProtection="1">
      <alignment horizontal="center" vertical="center" readingOrder="1"/>
      <protection locked="0"/>
    </xf>
    <xf numFmtId="10" fontId="12" fillId="8" borderId="29" xfId="2" applyNumberFormat="1" applyFont="1" applyFill="1" applyBorder="1" applyAlignment="1" applyProtection="1">
      <alignment horizontal="center" vertical="center" wrapText="1" readingOrder="1"/>
    </xf>
    <xf numFmtId="10" fontId="12" fillId="8" borderId="30" xfId="2" applyNumberFormat="1" applyFont="1" applyFill="1" applyBorder="1" applyAlignment="1" applyProtection="1">
      <alignment horizontal="center" vertical="center" wrapText="1" readingOrder="1"/>
    </xf>
    <xf numFmtId="0" fontId="0" fillId="0" borderId="17" xfId="0" applyBorder="1"/>
    <xf numFmtId="0" fontId="17" fillId="9" borderId="29" xfId="0" applyFont="1" applyFill="1" applyBorder="1" applyAlignment="1">
      <alignment horizontal="center" vertical="center" wrapText="1" readingOrder="1"/>
    </xf>
    <xf numFmtId="0" fontId="12" fillId="7" borderId="29" xfId="0" applyFont="1" applyFill="1" applyBorder="1" applyAlignment="1">
      <alignment vertical="top" wrapText="1"/>
    </xf>
    <xf numFmtId="0" fontId="18" fillId="9" borderId="29" xfId="0" applyFont="1" applyFill="1" applyBorder="1" applyAlignment="1">
      <alignment horizontal="center" vertical="center" wrapText="1" readingOrder="1"/>
    </xf>
    <xf numFmtId="0" fontId="12" fillId="7" borderId="30" xfId="0" applyFont="1" applyFill="1" applyBorder="1" applyAlignment="1">
      <alignment vertical="top" wrapText="1"/>
    </xf>
    <xf numFmtId="0" fontId="19" fillId="9" borderId="31" xfId="0" applyFont="1" applyFill="1" applyBorder="1" applyAlignment="1">
      <alignment horizontal="center" vertical="center" wrapText="1" readingOrder="1"/>
    </xf>
    <xf numFmtId="0" fontId="19" fillId="9" borderId="32" xfId="0" applyFont="1" applyFill="1" applyBorder="1" applyAlignment="1">
      <alignment horizontal="center" vertical="center" wrapText="1" readingOrder="1"/>
    </xf>
    <xf numFmtId="0" fontId="19" fillId="9" borderId="33" xfId="0" applyFont="1" applyFill="1" applyBorder="1" applyAlignment="1">
      <alignment horizontal="center" vertical="center" wrapText="1" readingOrder="1"/>
    </xf>
    <xf numFmtId="0" fontId="19" fillId="9" borderId="32" xfId="0" applyNumberFormat="1" applyFont="1" applyFill="1" applyBorder="1" applyAlignment="1" applyProtection="1">
      <alignment horizontal="center" vertical="center" wrapText="1" readingOrder="1"/>
    </xf>
    <xf numFmtId="0" fontId="20" fillId="0" borderId="24" xfId="0" applyFont="1" applyFill="1" applyBorder="1" applyAlignment="1" applyProtection="1">
      <alignment vertical="top" wrapText="1"/>
      <protection locked="0"/>
    </xf>
    <xf numFmtId="0" fontId="20" fillId="0" borderId="29" xfId="0" applyFont="1" applyFill="1" applyBorder="1" applyAlignment="1" applyProtection="1">
      <alignment vertical="top" wrapText="1"/>
      <protection locked="0"/>
    </xf>
    <xf numFmtId="165" fontId="20" fillId="0" borderId="29" xfId="0" applyNumberFormat="1" applyFont="1" applyFill="1" applyBorder="1" applyAlignment="1" applyProtection="1">
      <alignment horizontal="center" vertical="center" wrapText="1" readingOrder="1"/>
      <protection locked="0"/>
    </xf>
    <xf numFmtId="166" fontId="20" fillId="0" borderId="29" xfId="0" applyNumberFormat="1" applyFont="1" applyFill="1" applyBorder="1" applyAlignment="1" applyProtection="1">
      <alignment horizontal="center" vertical="center" wrapText="1" readingOrder="1"/>
      <protection locked="0"/>
    </xf>
    <xf numFmtId="10" fontId="20" fillId="8" borderId="29" xfId="2" applyNumberFormat="1" applyFont="1" applyFill="1" applyBorder="1" applyAlignment="1" applyProtection="1">
      <alignment horizontal="center" vertical="center" wrapText="1" readingOrder="1"/>
    </xf>
    <xf numFmtId="167" fontId="20" fillId="8" borderId="25" xfId="0" applyNumberFormat="1" applyFont="1" applyFill="1" applyBorder="1" applyAlignment="1" applyProtection="1">
      <alignment horizontal="center" vertical="center" wrapText="1" readingOrder="1"/>
    </xf>
    <xf numFmtId="0" fontId="20" fillId="0" borderId="0" xfId="0" applyNumberFormat="1" applyFont="1" applyFill="1" applyAlignment="1" applyProtection="1">
      <alignment horizontal="center" vertical="center" wrapText="1" readingOrder="1"/>
      <protection locked="0"/>
    </xf>
    <xf numFmtId="0" fontId="20" fillId="0" borderId="24" xfId="0" applyNumberFormat="1" applyFont="1" applyFill="1" applyBorder="1" applyAlignment="1" applyProtection="1">
      <alignment vertical="top" wrapText="1"/>
      <protection locked="0"/>
    </xf>
    <xf numFmtId="0" fontId="20" fillId="0" borderId="29" xfId="0" applyNumberFormat="1" applyFont="1" applyFill="1" applyBorder="1" applyAlignment="1" applyProtection="1">
      <alignment vertical="top" wrapText="1"/>
      <protection locked="0"/>
    </xf>
    <xf numFmtId="0" fontId="9" fillId="0" borderId="17" xfId="0" applyFont="1" applyBorder="1" applyAlignment="1" applyProtection="1">
      <alignment vertical="center" wrapText="1"/>
      <protection locked="0"/>
    </xf>
    <xf numFmtId="0" fontId="9" fillId="0" borderId="17" xfId="0" applyFont="1" applyBorder="1" applyAlignment="1" applyProtection="1">
      <alignment horizontal="center"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11" fillId="0" borderId="34"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23" fillId="0" borderId="0" xfId="0" applyFont="1" applyAlignment="1">
      <alignment horizontal="left" vertical="center" wrapText="1"/>
    </xf>
    <xf numFmtId="0" fontId="12" fillId="0" borderId="0" xfId="0" applyFont="1" applyAlignment="1" applyProtection="1">
      <alignment horizontal="left"/>
      <protection locked="0"/>
    </xf>
    <xf numFmtId="0" fontId="12" fillId="0" borderId="35" xfId="0" applyFont="1" applyBorder="1" applyAlignment="1" applyProtection="1">
      <alignment horizontal="center"/>
      <protection locked="0"/>
    </xf>
    <xf numFmtId="0" fontId="12" fillId="0" borderId="37" xfId="0" applyFont="1" applyBorder="1" applyAlignment="1" applyProtection="1">
      <alignment horizontal="center"/>
      <protection locked="0"/>
    </xf>
    <xf numFmtId="0" fontId="12" fillId="0" borderId="0" xfId="0" applyFont="1" applyAlignment="1" applyProtection="1">
      <alignment horizontal="center"/>
      <protection locked="0"/>
    </xf>
  </cellXfs>
  <cellStyles count="3">
    <cellStyle name="Millares" xfId="1" builtinId="3"/>
    <cellStyle name="Normal" xfId="0" builtinId="0"/>
    <cellStyle name="Porcentaje" xfId="2" builtinId="5"/>
  </cellStyles>
  <dxfs count="17">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bottom style="thin">
          <color rgb="FFA6A6A6"/>
        </bottom>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1437247</xdr:colOff>
      <xdr:row>2</xdr:row>
      <xdr:rowOff>227906</xdr:rowOff>
    </xdr:to>
    <xdr:pic>
      <xdr:nvPicPr>
        <xdr:cNvPr id="2" name="Imagen 1"/>
        <xdr:cNvPicPr>
          <a:picLocks noChangeAspect="1"/>
        </xdr:cNvPicPr>
      </xdr:nvPicPr>
      <xdr:blipFill>
        <a:blip xmlns:r="http://schemas.openxmlformats.org/officeDocument/2006/relationships" r:embed="rId1"/>
        <a:stretch>
          <a:fillRect/>
        </a:stretch>
      </xdr:blipFill>
      <xdr:spPr>
        <a:xfrm>
          <a:off x="114300" y="0"/>
          <a:ext cx="1322947" cy="7803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1.169\compartir\Users\nespaillat\Downloads\DEG-FORE013-Formulario-Informe-de-Evaluacion-semestral-de-Metas-Fisicas_28-marzo-2019%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1.169\compartir\Users\nespaillat\Downloads\DEG-FORE013-Formulario-Informe-de-Evaluacion-Trimestral-de-Metas-Fisicas_28-marzo-2019%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1.169\compartir\CONSOLIDADO%20ANEXO%20B.2%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MESTRE 1 2022"/>
      <sheetName val="TRIMESTRE 2 2022 "/>
      <sheetName val="TRIMESTRE 3 2022  "/>
      <sheetName val="TRIMESTRE 4 2022   "/>
      <sheetName val="ene-sept 2022"/>
      <sheetName val="SEMESTRE 1 2022"/>
      <sheetName val="SEMESTRE 2 2022"/>
      <sheetName val="ANUAL 2022"/>
    </sheetNames>
    <sheetDataSet>
      <sheetData sheetId="0"/>
      <sheetData sheetId="1"/>
      <sheetData sheetId="2"/>
      <sheetData sheetId="3"/>
      <sheetData sheetId="4"/>
      <sheetData sheetId="5"/>
      <sheetData sheetId="6"/>
      <sheetData sheetId="7"/>
    </sheetDataSet>
  </externalBook>
</externalLink>
</file>

<file path=xl/tables/table1.xml><?xml version="1.0" encoding="utf-8"?>
<table xmlns="http://schemas.openxmlformats.org/spreadsheetml/2006/main" id="1" name="Tabla133434568" displayName="Tabla133434568" ref="A28:L31" totalsRowShown="0" headerRowDxfId="16" dataDxfId="15" headerRowBorderDxfId="13" tableBorderDxfId="14" totalsRowBorderDxfId="12">
  <tableColumns count="12">
    <tableColumn id="1" name="Producto" dataDxfId="11"/>
    <tableColumn id="2" name="Indicador" dataDxfId="10"/>
    <tableColumn id="3" name="Física_x000a_(A)" dataDxfId="9"/>
    <tableColumn id="4" name="Financiera_x000a_(B)" dataDxfId="8"/>
    <tableColumn id="9" name="Física_x000a_(C)" dataDxfId="7">
      <calculatedColumnFormula>[3]!Tabla133434567[[#This Row],[Física
(C)]]</calculatedColumnFormula>
    </tableColumn>
    <tableColumn id="10" name="Financiera_x000a_(D)" dataDxfId="6">
      <calculatedColumnFormula>[3]!Tabla133434567[[#This Row],[Financiera
(D)]]+[3]!Tabla13343456[[#This Row],[Financiera
(D)]]</calculatedColumnFormula>
    </tableColumn>
    <tableColumn id="5" name="Física _x000a_(E)" dataDxfId="5">
      <calculatedColumnFormula>[3]!Tabla133434567[[#This Row],[Física 
(E)]]+[3]!Tabla13343456[[#This Row],[Física 
(E)]]</calculatedColumnFormula>
    </tableColumn>
    <tableColumn id="6" name="Financiera _x000a_ (F)" dataDxfId="4">
      <calculatedColumnFormula>[3]!Tabla133434567[[#This Row],[Financiera 
 (F)]]+[3]!Tabla13343456[[#This Row],[Financiera 
 (F)]]</calculatedColumnFormula>
    </tableColumn>
    <tableColumn id="7" name="Física _x000a_(%)_x000a_ G=E/C" dataDxfId="3" dataCellStyle="Porcentaje">
      <calculatedColumnFormula>Tabla133434568[[#This Row],[Física 
(E)]]/Tabla133434568[[#This Row],[Física
(C)]]</calculatedColumnFormula>
    </tableColumn>
    <tableColumn id="8" name="Financiero _x000a_(%) _x000a_H=F/D" dataDxfId="2">
      <calculatedColumnFormula>Tabla133434568[[#This Row],[Financiera 
 (F)]]/Tabla133434568[[#This Row],[Financiera
(D)]]</calculatedColumnFormula>
    </tableColumn>
    <tableColumn id="11" name="Columna1" dataDxfId="1"/>
    <tableColumn id="24" name="Columna2"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abSelected="1" view="pageBreakPreview" zoomScale="120" zoomScaleNormal="120" zoomScaleSheetLayoutView="120" workbookViewId="0">
      <selection activeCell="K51" sqref="K51"/>
    </sheetView>
  </sheetViews>
  <sheetFormatPr baseColWidth="10" defaultRowHeight="15" x14ac:dyDescent="0.25"/>
  <cols>
    <col min="1" max="1" width="23" style="39" customWidth="1"/>
    <col min="2" max="2" width="13.7109375" style="39" customWidth="1"/>
    <col min="3" max="10" width="12.7109375" style="39" customWidth="1"/>
    <col min="11" max="11" width="11.42578125" style="39"/>
  </cols>
  <sheetData>
    <row r="1" spans="1:11" ht="21.75" thickBot="1" x14ac:dyDescent="0.3">
      <c r="A1" s="1"/>
      <c r="B1" s="2" t="s">
        <v>0</v>
      </c>
      <c r="C1" s="3"/>
      <c r="D1" s="3"/>
      <c r="E1" s="3"/>
      <c r="F1" s="3"/>
      <c r="G1" s="3"/>
      <c r="H1" s="3"/>
      <c r="I1" s="3"/>
      <c r="J1" s="4"/>
      <c r="K1" s="5"/>
    </row>
    <row r="2" spans="1:11" ht="21.75" thickBot="1" x14ac:dyDescent="0.3">
      <c r="A2" s="6"/>
      <c r="B2" s="7" t="s">
        <v>1</v>
      </c>
      <c r="C2" s="8"/>
      <c r="D2" s="7" t="s">
        <v>2</v>
      </c>
      <c r="E2" s="9"/>
      <c r="F2" s="9"/>
      <c r="G2" s="8"/>
      <c r="H2" s="10"/>
      <c r="I2" s="11" t="s">
        <v>3</v>
      </c>
      <c r="J2" s="12" t="s">
        <v>4</v>
      </c>
      <c r="K2" s="5"/>
    </row>
    <row r="3" spans="1:11" ht="21.75" thickBot="1" x14ac:dyDescent="0.3">
      <c r="A3" s="13"/>
      <c r="B3" s="14" t="s">
        <v>5</v>
      </c>
      <c r="C3" s="15"/>
      <c r="D3" s="14"/>
      <c r="E3" s="15"/>
      <c r="F3" s="15"/>
      <c r="G3" s="15"/>
      <c r="H3" s="16"/>
      <c r="I3" s="17"/>
      <c r="J3" s="18"/>
      <c r="K3" s="5"/>
    </row>
    <row r="4" spans="1:11" x14ac:dyDescent="0.25">
      <c r="A4" s="19"/>
      <c r="B4" s="20"/>
      <c r="C4" s="20"/>
      <c r="D4" s="21"/>
      <c r="E4" s="21"/>
      <c r="F4" s="21"/>
      <c r="G4" s="21"/>
      <c r="H4" s="21"/>
      <c r="I4" s="20"/>
      <c r="J4" s="22"/>
      <c r="K4" s="5"/>
    </row>
    <row r="5" spans="1:11" ht="3" customHeight="1" x14ac:dyDescent="0.25">
      <c r="A5" s="23"/>
      <c r="B5" s="24"/>
      <c r="C5" s="24"/>
      <c r="D5" s="24"/>
      <c r="E5" s="24"/>
      <c r="F5" s="24"/>
      <c r="G5" s="24"/>
      <c r="H5" s="24"/>
      <c r="I5" s="24"/>
      <c r="J5" s="25"/>
      <c r="K5" s="5"/>
    </row>
    <row r="6" spans="1:11" ht="15.75" x14ac:dyDescent="0.25">
      <c r="A6" s="26" t="s">
        <v>6</v>
      </c>
      <c r="B6" s="27"/>
      <c r="C6" s="27"/>
      <c r="D6" s="27"/>
      <c r="E6" s="27"/>
      <c r="F6" s="27"/>
      <c r="G6" s="27"/>
      <c r="H6" s="27"/>
      <c r="I6" s="27"/>
      <c r="J6" s="28"/>
      <c r="K6" s="5"/>
    </row>
    <row r="7" spans="1:11" ht="15.75" x14ac:dyDescent="0.25">
      <c r="A7" s="29" t="s">
        <v>7</v>
      </c>
      <c r="B7" s="30"/>
      <c r="C7" s="30"/>
      <c r="D7" s="30"/>
      <c r="E7" s="30"/>
      <c r="F7" s="30"/>
      <c r="G7" s="30"/>
      <c r="H7" s="30"/>
      <c r="I7" s="30"/>
      <c r="J7" s="31"/>
      <c r="K7" s="5"/>
    </row>
    <row r="8" spans="1:11" x14ac:dyDescent="0.25">
      <c r="A8" s="32" t="s">
        <v>8</v>
      </c>
      <c r="B8" s="33" t="s">
        <v>9</v>
      </c>
      <c r="C8" s="34"/>
      <c r="D8" s="34"/>
      <c r="E8" s="34"/>
      <c r="F8" s="34"/>
      <c r="G8" s="34"/>
      <c r="H8" s="34"/>
      <c r="I8" s="34"/>
      <c r="J8" s="35"/>
      <c r="K8" s="5"/>
    </row>
    <row r="9" spans="1:11" ht="15" customHeight="1" x14ac:dyDescent="0.25">
      <c r="A9" s="36" t="s">
        <v>10</v>
      </c>
      <c r="B9" s="33" t="s">
        <v>11</v>
      </c>
      <c r="C9" s="34"/>
      <c r="D9" s="34"/>
      <c r="E9" s="34"/>
      <c r="F9" s="34"/>
      <c r="G9" s="34"/>
      <c r="H9" s="34"/>
      <c r="I9" s="34"/>
      <c r="J9" s="35"/>
      <c r="K9" s="5"/>
    </row>
    <row r="10" spans="1:11" x14ac:dyDescent="0.25">
      <c r="A10" s="36" t="s">
        <v>12</v>
      </c>
      <c r="B10" s="33" t="s">
        <v>13</v>
      </c>
      <c r="C10" s="34"/>
      <c r="D10" s="34"/>
      <c r="E10" s="34"/>
      <c r="F10" s="34"/>
      <c r="G10" s="34"/>
      <c r="H10" s="34"/>
      <c r="I10" s="34"/>
      <c r="J10" s="35"/>
      <c r="K10" s="5"/>
    </row>
    <row r="11" spans="1:11" ht="31.5" customHeight="1" x14ac:dyDescent="0.25">
      <c r="A11" s="32" t="s">
        <v>14</v>
      </c>
      <c r="B11" s="37" t="s">
        <v>15</v>
      </c>
      <c r="C11" s="37"/>
      <c r="D11" s="37"/>
      <c r="E11" s="37"/>
      <c r="F11" s="37"/>
      <c r="G11" s="37"/>
      <c r="H11" s="37"/>
      <c r="I11" s="37"/>
      <c r="J11" s="38"/>
    </row>
    <row r="12" spans="1:11" ht="27.75" customHeight="1" x14ac:dyDescent="0.25">
      <c r="A12" s="32" t="s">
        <v>16</v>
      </c>
      <c r="B12" s="37" t="s">
        <v>17</v>
      </c>
      <c r="C12" s="37"/>
      <c r="D12" s="37"/>
      <c r="E12" s="37"/>
      <c r="F12" s="37"/>
      <c r="G12" s="37"/>
      <c r="H12" s="37"/>
      <c r="I12" s="37"/>
      <c r="J12" s="38"/>
    </row>
    <row r="13" spans="1:11" ht="15.75" x14ac:dyDescent="0.25">
      <c r="A13" s="26" t="s">
        <v>18</v>
      </c>
      <c r="B13" s="27"/>
      <c r="C13" s="27"/>
      <c r="D13" s="27"/>
      <c r="E13" s="27"/>
      <c r="F13" s="27"/>
      <c r="G13" s="27"/>
      <c r="H13" s="27"/>
      <c r="I13" s="27"/>
      <c r="J13" s="28"/>
    </row>
    <row r="14" spans="1:11" ht="25.5" customHeight="1" x14ac:dyDescent="0.25">
      <c r="A14" s="32" t="s">
        <v>19</v>
      </c>
      <c r="B14" s="40" t="e">
        <f ca="1">_xlfn.NUMBERVALUE(LEFT($B$16,1))</f>
        <v>#NAME?</v>
      </c>
      <c r="C14" s="41" t="str">
        <f ca="1">IFERROR(VLOOKUP(B14,'[1]Validacion datos'!A2:B5,2,FALSE),"")</f>
        <v/>
      </c>
      <c r="D14" s="41"/>
      <c r="E14" s="41"/>
      <c r="F14" s="41"/>
      <c r="G14" s="41"/>
      <c r="H14" s="41"/>
      <c r="I14" s="41"/>
      <c r="J14" s="41"/>
    </row>
    <row r="15" spans="1:11" ht="26.25" customHeight="1" x14ac:dyDescent="0.25">
      <c r="A15" s="32" t="s">
        <v>20</v>
      </c>
      <c r="B15" s="42" t="e">
        <f ca="1">_xlfn.NUMBERVALUE(LEFT(B16,3))</f>
        <v>#NAME?</v>
      </c>
      <c r="C15" s="41" t="str">
        <f ca="1">IFERROR(VLOOKUP(B15,'[2]Validacion datos'!A8:B26,2,FALSE),"")</f>
        <v/>
      </c>
      <c r="D15" s="41"/>
      <c r="E15" s="41"/>
      <c r="F15" s="41"/>
      <c r="G15" s="41"/>
      <c r="H15" s="41"/>
      <c r="I15" s="41"/>
      <c r="J15" s="41"/>
    </row>
    <row r="16" spans="1:11" ht="27" customHeight="1" x14ac:dyDescent="0.25">
      <c r="A16" s="32" t="s">
        <v>21</v>
      </c>
      <c r="B16" s="43" t="s">
        <v>22</v>
      </c>
      <c r="C16" s="44" t="str">
        <f>IFERROR(VLOOKUP(B16,'[2]Validacion datos'!D8:E64,2,FALSE),"")</f>
        <v>Elevar la productividad, competitividad y sostenibilidad ambiental y financiera de las cadenas agroproductivas, a fin de contribuir a la seguridad alimentaria, aprovechar el potencial exportador y generar empleo e ingresos para la población rural</v>
      </c>
      <c r="D16" s="44"/>
      <c r="E16" s="44"/>
      <c r="F16" s="44"/>
      <c r="G16" s="44"/>
      <c r="H16" s="44"/>
      <c r="I16" s="44"/>
      <c r="J16" s="44"/>
    </row>
    <row r="17" spans="1:12" ht="15.75" x14ac:dyDescent="0.25">
      <c r="A17" s="26" t="s">
        <v>23</v>
      </c>
      <c r="B17" s="27"/>
      <c r="C17" s="27"/>
      <c r="D17" s="27"/>
      <c r="E17" s="27"/>
      <c r="F17" s="27"/>
      <c r="G17" s="27"/>
      <c r="H17" s="27"/>
      <c r="I17" s="27"/>
      <c r="J17" s="28"/>
    </row>
    <row r="18" spans="1:12" ht="29.25" customHeight="1" x14ac:dyDescent="0.25">
      <c r="A18" s="32" t="s">
        <v>24</v>
      </c>
      <c r="B18" s="37" t="s">
        <v>25</v>
      </c>
      <c r="C18" s="37"/>
      <c r="D18" s="37"/>
      <c r="E18" s="37"/>
      <c r="F18" s="37"/>
      <c r="G18" s="37"/>
      <c r="H18" s="37"/>
      <c r="I18" s="37"/>
      <c r="J18" s="38"/>
    </row>
    <row r="19" spans="1:12" ht="33" customHeight="1" x14ac:dyDescent="0.25">
      <c r="A19" s="45" t="s">
        <v>26</v>
      </c>
      <c r="B19" s="37" t="s">
        <v>27</v>
      </c>
      <c r="C19" s="37"/>
      <c r="D19" s="37"/>
      <c r="E19" s="37"/>
      <c r="F19" s="37"/>
      <c r="G19" s="37"/>
      <c r="H19" s="37"/>
      <c r="I19" s="37"/>
      <c r="J19" s="38"/>
    </row>
    <row r="20" spans="1:12" ht="34.5" customHeight="1" x14ac:dyDescent="0.25">
      <c r="A20" s="45" t="s">
        <v>28</v>
      </c>
      <c r="B20" s="37" t="s">
        <v>29</v>
      </c>
      <c r="C20" s="37"/>
      <c r="D20" s="37"/>
      <c r="E20" s="37"/>
      <c r="F20" s="37"/>
      <c r="G20" s="37"/>
      <c r="H20" s="37"/>
      <c r="I20" s="37"/>
      <c r="J20" s="38"/>
      <c r="K20" s="46"/>
    </row>
    <row r="21" spans="1:12" ht="59.25" customHeight="1" x14ac:dyDescent="0.25">
      <c r="A21" s="45" t="s">
        <v>30</v>
      </c>
      <c r="B21" s="37" t="s">
        <v>31</v>
      </c>
      <c r="C21" s="37"/>
      <c r="D21" s="37"/>
      <c r="E21" s="37"/>
      <c r="F21" s="37"/>
      <c r="G21" s="37"/>
      <c r="H21" s="37"/>
      <c r="I21" s="37"/>
      <c r="J21" s="38"/>
      <c r="K21" s="5"/>
    </row>
    <row r="22" spans="1:12" ht="15.75" x14ac:dyDescent="0.25">
      <c r="A22" s="26" t="s">
        <v>32</v>
      </c>
      <c r="B22" s="27"/>
      <c r="C22" s="27"/>
      <c r="D22" s="27"/>
      <c r="E22" s="27"/>
      <c r="F22" s="27"/>
      <c r="G22" s="27"/>
      <c r="H22" s="27"/>
      <c r="I22" s="27"/>
      <c r="J22" s="28"/>
    </row>
    <row r="23" spans="1:12" ht="15.75" x14ac:dyDescent="0.25">
      <c r="A23" s="29" t="s">
        <v>33</v>
      </c>
      <c r="B23" s="30"/>
      <c r="C23" s="30"/>
      <c r="D23" s="30"/>
      <c r="E23" s="30"/>
      <c r="F23" s="30"/>
      <c r="G23" s="30"/>
      <c r="H23" s="30"/>
      <c r="I23" s="30"/>
      <c r="J23" s="31"/>
      <c r="K23" s="5"/>
    </row>
    <row r="24" spans="1:12" ht="15" customHeight="1" x14ac:dyDescent="0.25">
      <c r="A24" s="47" t="s">
        <v>34</v>
      </c>
      <c r="B24" s="48"/>
      <c r="C24" s="49" t="s">
        <v>35</v>
      </c>
      <c r="D24" s="50"/>
      <c r="E24" s="50"/>
      <c r="F24" s="50" t="s">
        <v>36</v>
      </c>
      <c r="G24" s="50"/>
      <c r="H24" s="48"/>
      <c r="I24" s="49" t="s">
        <v>37</v>
      </c>
      <c r="J24" s="51"/>
    </row>
    <row r="25" spans="1:12" x14ac:dyDescent="0.25">
      <c r="A25" s="52">
        <v>346967148</v>
      </c>
      <c r="B25" s="53"/>
      <c r="C25" s="54">
        <v>412422241.76999998</v>
      </c>
      <c r="D25" s="55"/>
      <c r="E25" s="56"/>
      <c r="F25" s="57">
        <v>357332622.18000001</v>
      </c>
      <c r="G25" s="58"/>
      <c r="H25" s="59"/>
      <c r="I25" s="60">
        <f>IF(A25&gt;0,F25/C25,0)</f>
        <v>0.86642422738024294</v>
      </c>
      <c r="J25" s="61"/>
    </row>
    <row r="26" spans="1:12" ht="15.75" x14ac:dyDescent="0.25">
      <c r="A26" s="29" t="s">
        <v>38</v>
      </c>
      <c r="B26" s="30"/>
      <c r="C26" s="30"/>
      <c r="D26" s="30"/>
      <c r="E26" s="30"/>
      <c r="F26" s="30"/>
      <c r="G26" s="30"/>
      <c r="H26" s="30"/>
      <c r="I26" s="30"/>
      <c r="J26" s="31"/>
      <c r="K26" s="5"/>
    </row>
    <row r="27" spans="1:12" ht="15" customHeight="1" x14ac:dyDescent="0.25">
      <c r="A27" s="62"/>
      <c r="B27"/>
      <c r="C27" s="63" t="s">
        <v>39</v>
      </c>
      <c r="D27" s="64"/>
      <c r="E27" s="65" t="s">
        <v>40</v>
      </c>
      <c r="F27" s="64"/>
      <c r="G27" s="65" t="s">
        <v>41</v>
      </c>
      <c r="H27" s="65"/>
      <c r="I27" s="65" t="s">
        <v>42</v>
      </c>
      <c r="J27" s="66"/>
    </row>
    <row r="28" spans="1:12" ht="38.25" x14ac:dyDescent="0.25">
      <c r="A28" s="67" t="s">
        <v>43</v>
      </c>
      <c r="B28" s="68" t="s">
        <v>44</v>
      </c>
      <c r="C28" s="68" t="s">
        <v>45</v>
      </c>
      <c r="D28" s="68" t="s">
        <v>46</v>
      </c>
      <c r="E28" s="68" t="s">
        <v>47</v>
      </c>
      <c r="F28" s="68" t="s">
        <v>48</v>
      </c>
      <c r="G28" s="68" t="s">
        <v>49</v>
      </c>
      <c r="H28" s="68" t="s">
        <v>50</v>
      </c>
      <c r="I28" s="68" t="s">
        <v>51</v>
      </c>
      <c r="J28" s="69" t="s">
        <v>52</v>
      </c>
      <c r="K28" s="70" t="s">
        <v>53</v>
      </c>
      <c r="L28" s="70" t="s">
        <v>54</v>
      </c>
    </row>
    <row r="29" spans="1:12" ht="36" x14ac:dyDescent="0.25">
      <c r="A29" s="71" t="s">
        <v>55</v>
      </c>
      <c r="B29" s="72" t="s">
        <v>56</v>
      </c>
      <c r="C29" s="73">
        <v>31</v>
      </c>
      <c r="D29" s="74">
        <v>147684250</v>
      </c>
      <c r="E29" s="73">
        <v>31</v>
      </c>
      <c r="F29" s="74">
        <f>[3]!Tabla133434567[[#This Row],[Financiera
(D)]]+[3]!Tabla13343456[[#This Row],[Financiera
(D)]]</f>
        <v>155161250</v>
      </c>
      <c r="G29" s="73">
        <f>[3]!Tabla133434567[[#This Row],[Física 
(E)]]+[3]!Tabla13343456[[#This Row],[Física 
(E)]]</f>
        <v>30</v>
      </c>
      <c r="H29" s="74">
        <f>[3]!Tabla133434567[[#This Row],[Financiera 
 (F)]]+[3]!Tabla13343456[[#This Row],[Financiera 
 (F)]]</f>
        <v>149584031.62</v>
      </c>
      <c r="I29" s="75">
        <f>Tabla133434568[[#This Row],[Física 
(E)]]/Tabla133434568[[#This Row],[Física
(C)]]</f>
        <v>0.967741935483871</v>
      </c>
      <c r="J29" s="76">
        <f>Tabla133434568[[#This Row],[Financiera 
 (F)]]/Tabla133434568[[#This Row],[Financiera
(D)]]</f>
        <v>0.96405533997695947</v>
      </c>
      <c r="K29" s="77"/>
      <c r="L29" s="77"/>
    </row>
    <row r="30" spans="1:12" ht="36" x14ac:dyDescent="0.25">
      <c r="A30" s="78" t="s">
        <v>57</v>
      </c>
      <c r="B30" s="79" t="s">
        <v>58</v>
      </c>
      <c r="C30" s="73">
        <v>32</v>
      </c>
      <c r="D30" s="74">
        <v>51999535</v>
      </c>
      <c r="E30" s="73">
        <v>32</v>
      </c>
      <c r="F30" s="74">
        <f>[3]!Tabla133434567[[#This Row],[Financiera
(D)]]+[3]!Tabla13343456[[#This Row],[Financiera
(D)]]</f>
        <v>51999535</v>
      </c>
      <c r="G30" s="73">
        <f>[3]!Tabla133434567[[#This Row],[Física 
(E)]]+[3]!Tabla13343456[[#This Row],[Física 
(E)]]</f>
        <v>27</v>
      </c>
      <c r="H30" s="74">
        <f>[3]!Tabla133434567[[#This Row],[Financiera 
 (F)]]+[3]!Tabla13343456[[#This Row],[Financiera 
 (F)]]</f>
        <v>50792450.759999998</v>
      </c>
      <c r="I30" s="75">
        <f>Tabla133434568[[#This Row],[Física 
(E)]]/Tabla133434568[[#This Row],[Física
(C)]]</f>
        <v>0.84375</v>
      </c>
      <c r="J30" s="76">
        <f>Tabla133434568[[#This Row],[Financiera 
 (F)]]/Tabla133434568[[#This Row],[Financiera
(D)]]</f>
        <v>0.97678663395739973</v>
      </c>
      <c r="K30" s="77"/>
      <c r="L30" s="77"/>
    </row>
    <row r="31" spans="1:12" ht="60" x14ac:dyDescent="0.25">
      <c r="A31" s="78" t="s">
        <v>59</v>
      </c>
      <c r="B31" s="79" t="s">
        <v>60</v>
      </c>
      <c r="C31" s="73">
        <v>2183</v>
      </c>
      <c r="D31" s="74">
        <v>7458881</v>
      </c>
      <c r="E31" s="73">
        <v>2183</v>
      </c>
      <c r="F31" s="74">
        <f>[3]!Tabla133434567[[#This Row],[Financiera
(D)]]+[3]!Tabla13343456[[#This Row],[Financiera
(D)]]</f>
        <v>7458881</v>
      </c>
      <c r="G31" s="73">
        <f>[3]!Tabla133434567[[#This Row],[Física 
(E)]]+[3]!Tabla13343456[[#This Row],[Física 
(E)]]</f>
        <v>2995</v>
      </c>
      <c r="H31" s="74">
        <f>[3]!Tabla133434567[[#This Row],[Financiera 
 (F)]]+[3]!Tabla13343456[[#This Row],[Financiera 
 (F)]]</f>
        <v>10249992.830000002</v>
      </c>
      <c r="I31" s="75">
        <f>Tabla133434568[[#This Row],[Física 
(E)]]/Tabla133434568[[#This Row],[Física
(C)]]</f>
        <v>1.3719651855245076</v>
      </c>
      <c r="J31" s="76">
        <f>Tabla133434568[[#This Row],[Financiera 
 (F)]]/Tabla133434568[[#This Row],[Financiera
(D)]]</f>
        <v>1.3741998069147372</v>
      </c>
      <c r="K31" s="77"/>
      <c r="L31" s="77"/>
    </row>
    <row r="32" spans="1:12" ht="15.75" x14ac:dyDescent="0.25">
      <c r="A32" s="26" t="s">
        <v>61</v>
      </c>
      <c r="B32" s="27"/>
      <c r="C32" s="27"/>
      <c r="D32" s="27"/>
      <c r="E32" s="27"/>
      <c r="F32" s="27"/>
      <c r="G32" s="27"/>
      <c r="H32" s="27"/>
      <c r="I32" s="27"/>
      <c r="J32" s="28"/>
    </row>
    <row r="33" spans="1:11" ht="15.75" x14ac:dyDescent="0.25">
      <c r="A33" s="29" t="s">
        <v>62</v>
      </c>
      <c r="B33" s="30"/>
      <c r="C33" s="30"/>
      <c r="D33" s="30"/>
      <c r="E33" s="30"/>
      <c r="F33" s="30"/>
      <c r="G33" s="30"/>
      <c r="H33" s="30"/>
      <c r="I33" s="30"/>
      <c r="J33" s="31"/>
    </row>
    <row r="34" spans="1:11" ht="15" customHeight="1" x14ac:dyDescent="0.25">
      <c r="A34" s="80" t="s">
        <v>63</v>
      </c>
      <c r="B34" s="37" t="s">
        <v>55</v>
      </c>
      <c r="C34" s="37"/>
      <c r="D34" s="37"/>
      <c r="E34" s="37"/>
      <c r="F34" s="37"/>
      <c r="G34" s="37"/>
      <c r="H34" s="37"/>
      <c r="I34" s="37"/>
      <c r="J34" s="38"/>
    </row>
    <row r="35" spans="1:11" ht="58.5" customHeight="1" x14ac:dyDescent="0.25">
      <c r="A35" s="80" t="s">
        <v>64</v>
      </c>
      <c r="B35" s="37" t="s">
        <v>65</v>
      </c>
      <c r="C35" s="37"/>
      <c r="D35" s="37"/>
      <c r="E35" s="37"/>
      <c r="F35" s="37"/>
      <c r="G35" s="37"/>
      <c r="H35" s="37"/>
      <c r="I35" s="37"/>
      <c r="J35" s="38"/>
    </row>
    <row r="36" spans="1:11" ht="399.95" customHeight="1" x14ac:dyDescent="0.25">
      <c r="A36" s="81" t="s">
        <v>66</v>
      </c>
      <c r="B36" s="37" t="s">
        <v>67</v>
      </c>
      <c r="C36" s="37"/>
      <c r="D36" s="37"/>
      <c r="E36" s="37"/>
      <c r="F36" s="37"/>
      <c r="G36" s="37"/>
      <c r="H36" s="37"/>
      <c r="I36" s="37"/>
      <c r="J36" s="38"/>
    </row>
    <row r="37" spans="1:11" ht="399.95" customHeight="1" x14ac:dyDescent="0.25">
      <c r="A37" s="81"/>
      <c r="B37" s="37"/>
      <c r="C37" s="37"/>
      <c r="D37" s="37"/>
      <c r="E37" s="37"/>
      <c r="F37" s="37"/>
      <c r="G37" s="37"/>
      <c r="H37" s="37"/>
      <c r="I37" s="37"/>
      <c r="J37" s="38"/>
    </row>
    <row r="38" spans="1:11" ht="64.5" customHeight="1" x14ac:dyDescent="0.25">
      <c r="A38" s="80" t="s">
        <v>68</v>
      </c>
      <c r="B38" s="82" t="s">
        <v>69</v>
      </c>
      <c r="C38" s="82"/>
      <c r="D38" s="82"/>
      <c r="E38" s="82"/>
      <c r="F38" s="82"/>
      <c r="G38" s="82"/>
      <c r="H38" s="82"/>
      <c r="I38" s="82"/>
      <c r="J38" s="83"/>
    </row>
    <row r="40" spans="1:11" ht="15" customHeight="1" x14ac:dyDescent="0.25">
      <c r="A40" s="80" t="s">
        <v>63</v>
      </c>
      <c r="B40" s="37" t="s">
        <v>57</v>
      </c>
      <c r="C40" s="37"/>
      <c r="D40" s="37"/>
      <c r="E40" s="37"/>
      <c r="F40" s="37"/>
      <c r="G40" s="37"/>
      <c r="H40" s="37"/>
      <c r="I40" s="37"/>
      <c r="J40" s="38"/>
    </row>
    <row r="41" spans="1:11" ht="50.25" customHeight="1" x14ac:dyDescent="0.25">
      <c r="A41" s="80" t="s">
        <v>64</v>
      </c>
      <c r="B41" s="37" t="s">
        <v>70</v>
      </c>
      <c r="C41" s="37"/>
      <c r="D41" s="37"/>
      <c r="E41" s="37"/>
      <c r="F41" s="37"/>
      <c r="G41" s="37"/>
      <c r="H41" s="37"/>
      <c r="I41" s="37"/>
      <c r="J41" s="38"/>
    </row>
    <row r="42" spans="1:11" ht="100.5" customHeight="1" x14ac:dyDescent="0.25">
      <c r="A42" s="80" t="s">
        <v>66</v>
      </c>
      <c r="B42" s="82" t="s">
        <v>71</v>
      </c>
      <c r="C42" s="82"/>
      <c r="D42" s="82"/>
      <c r="E42" s="82"/>
      <c r="F42" s="82"/>
      <c r="G42" s="82"/>
      <c r="H42" s="82"/>
      <c r="I42" s="82"/>
      <c r="J42" s="83"/>
    </row>
    <row r="43" spans="1:11" ht="75" customHeight="1" x14ac:dyDescent="0.25">
      <c r="A43" s="80" t="s">
        <v>68</v>
      </c>
      <c r="B43" s="82" t="s">
        <v>72</v>
      </c>
      <c r="C43" s="82"/>
      <c r="D43" s="82"/>
      <c r="E43" s="82"/>
      <c r="F43" s="82"/>
      <c r="G43" s="82"/>
      <c r="H43" s="82"/>
      <c r="I43" s="82"/>
      <c r="J43" s="83"/>
    </row>
    <row r="44" spans="1:11" ht="15" customHeight="1" x14ac:dyDescent="0.25">
      <c r="A44" s="80"/>
      <c r="B44" s="84"/>
      <c r="C44" s="84"/>
      <c r="D44" s="84"/>
      <c r="E44" s="84"/>
      <c r="F44" s="84"/>
      <c r="G44" s="84"/>
      <c r="H44" s="84"/>
      <c r="I44" s="84"/>
      <c r="J44" s="85"/>
    </row>
    <row r="45" spans="1:11" ht="15" customHeight="1" x14ac:dyDescent="0.25">
      <c r="A45" s="80" t="s">
        <v>63</v>
      </c>
      <c r="B45" s="37" t="s">
        <v>59</v>
      </c>
      <c r="C45" s="37"/>
      <c r="D45" s="37"/>
      <c r="E45" s="37"/>
      <c r="F45" s="37"/>
      <c r="G45" s="37"/>
      <c r="H45" s="37"/>
      <c r="I45" s="37"/>
      <c r="J45" s="38"/>
    </row>
    <row r="46" spans="1:11" ht="48" customHeight="1" x14ac:dyDescent="0.25">
      <c r="A46" s="80" t="s">
        <v>64</v>
      </c>
      <c r="B46" s="37" t="s">
        <v>73</v>
      </c>
      <c r="C46" s="37"/>
      <c r="D46" s="37"/>
      <c r="E46" s="37"/>
      <c r="F46" s="37"/>
      <c r="G46" s="37"/>
      <c r="H46" s="37"/>
      <c r="I46" s="37"/>
      <c r="J46" s="38"/>
    </row>
    <row r="47" spans="1:11" ht="208.5" customHeight="1" x14ac:dyDescent="0.25">
      <c r="A47" s="80" t="s">
        <v>66</v>
      </c>
      <c r="B47" s="82" t="s">
        <v>74</v>
      </c>
      <c r="C47" s="82"/>
      <c r="D47" s="82"/>
      <c r="E47" s="82"/>
      <c r="F47" s="82"/>
      <c r="G47" s="82"/>
      <c r="H47" s="82"/>
      <c r="I47" s="82"/>
      <c r="J47" s="83"/>
    </row>
    <row r="48" spans="1:11" ht="153" customHeight="1" x14ac:dyDescent="0.25">
      <c r="A48" s="80" t="s">
        <v>68</v>
      </c>
      <c r="B48" s="82" t="s">
        <v>75</v>
      </c>
      <c r="C48" s="82"/>
      <c r="D48" s="82"/>
      <c r="E48" s="82"/>
      <c r="F48" s="82"/>
      <c r="G48" s="82"/>
      <c r="H48" s="82"/>
      <c r="I48" s="82"/>
      <c r="J48" s="83"/>
      <c r="K48" s="5"/>
    </row>
    <row r="49" spans="1:10" ht="27.75" customHeight="1" x14ac:dyDescent="0.25">
      <c r="A49" s="26" t="s">
        <v>76</v>
      </c>
      <c r="B49" s="27"/>
      <c r="C49" s="27"/>
      <c r="D49" s="27"/>
      <c r="E49" s="27"/>
      <c r="F49" s="27"/>
      <c r="G49" s="27"/>
      <c r="H49" s="27"/>
      <c r="I49" s="27"/>
      <c r="J49" s="28"/>
    </row>
    <row r="50" spans="1:10" ht="27.75" customHeight="1" x14ac:dyDescent="0.25">
      <c r="A50" s="86" t="s">
        <v>77</v>
      </c>
      <c r="B50" s="87"/>
      <c r="C50" s="87"/>
      <c r="D50" s="87"/>
      <c r="E50" s="87"/>
      <c r="F50" s="87"/>
      <c r="G50" s="87"/>
      <c r="H50" s="87"/>
      <c r="I50" s="87"/>
      <c r="J50" s="88"/>
    </row>
    <row r="51" spans="1:10" ht="102" customHeight="1" x14ac:dyDescent="0.25">
      <c r="A51" s="89" t="s">
        <v>78</v>
      </c>
      <c r="B51" s="90"/>
      <c r="C51" s="90"/>
      <c r="D51" s="90"/>
      <c r="E51" s="90"/>
      <c r="F51" s="90"/>
      <c r="G51" s="90"/>
      <c r="H51" s="90"/>
      <c r="I51" s="90"/>
      <c r="J51" s="91"/>
    </row>
    <row r="52" spans="1:10" x14ac:dyDescent="0.25">
      <c r="A52" s="92"/>
      <c r="B52" s="92"/>
      <c r="C52" s="92"/>
      <c r="D52" s="92"/>
      <c r="E52" s="92"/>
      <c r="F52" s="92"/>
      <c r="G52" s="92"/>
      <c r="H52" s="92"/>
      <c r="I52" s="92"/>
      <c r="J52" s="92"/>
    </row>
    <row r="53" spans="1:10" x14ac:dyDescent="0.25">
      <c r="A53" s="93" t="s">
        <v>79</v>
      </c>
      <c r="B53" s="93"/>
      <c r="C53" s="93"/>
      <c r="D53" s="93"/>
      <c r="E53" s="93"/>
      <c r="F53" s="93"/>
      <c r="G53" s="93"/>
      <c r="H53" s="93"/>
      <c r="I53" s="93"/>
      <c r="J53" s="93"/>
    </row>
    <row r="56" spans="1:10" x14ac:dyDescent="0.25">
      <c r="B56" s="94" t="s">
        <v>80</v>
      </c>
      <c r="C56" s="94"/>
      <c r="D56" s="94"/>
      <c r="F56" s="94" t="s">
        <v>81</v>
      </c>
      <c r="G56" s="94"/>
      <c r="H56" s="94"/>
    </row>
    <row r="58" spans="1:10" x14ac:dyDescent="0.25">
      <c r="B58" s="95"/>
      <c r="C58" s="95"/>
      <c r="D58" s="95"/>
      <c r="F58" s="95"/>
      <c r="G58" s="95"/>
      <c r="H58" s="95"/>
    </row>
    <row r="59" spans="1:10" x14ac:dyDescent="0.25">
      <c r="B59" s="96" t="s">
        <v>82</v>
      </c>
      <c r="C59" s="96"/>
      <c r="D59" s="96"/>
      <c r="F59" s="96" t="s">
        <v>83</v>
      </c>
      <c r="G59" s="96"/>
      <c r="H59" s="96"/>
    </row>
    <row r="60" spans="1:10" x14ac:dyDescent="0.25">
      <c r="B60" s="97" t="s">
        <v>84</v>
      </c>
      <c r="C60" s="97"/>
      <c r="D60" s="97"/>
      <c r="F60" s="97" t="s">
        <v>85</v>
      </c>
      <c r="G60" s="97"/>
      <c r="H60" s="97"/>
    </row>
  </sheetData>
  <mergeCells count="65">
    <mergeCell ref="B60:D60"/>
    <mergeCell ref="F60:H60"/>
    <mergeCell ref="B56:D56"/>
    <mergeCell ref="F56:H56"/>
    <mergeCell ref="B58:D58"/>
    <mergeCell ref="F58:H58"/>
    <mergeCell ref="B59:D59"/>
    <mergeCell ref="F59:H59"/>
    <mergeCell ref="B47:J47"/>
    <mergeCell ref="B48:J48"/>
    <mergeCell ref="A49:J49"/>
    <mergeCell ref="A50:J50"/>
    <mergeCell ref="A51:J51"/>
    <mergeCell ref="A53:J53"/>
    <mergeCell ref="B40:J40"/>
    <mergeCell ref="B41:J41"/>
    <mergeCell ref="B42:J42"/>
    <mergeCell ref="B43:J43"/>
    <mergeCell ref="B45:J45"/>
    <mergeCell ref="B46:J46"/>
    <mergeCell ref="A33:J33"/>
    <mergeCell ref="B34:J34"/>
    <mergeCell ref="B35:J35"/>
    <mergeCell ref="A36:A37"/>
    <mergeCell ref="B36:J37"/>
    <mergeCell ref="B38:J38"/>
    <mergeCell ref="A26:J26"/>
    <mergeCell ref="C27:D27"/>
    <mergeCell ref="E27:F27"/>
    <mergeCell ref="G27:H27"/>
    <mergeCell ref="I27:J27"/>
    <mergeCell ref="A32:J32"/>
    <mergeCell ref="A23:J23"/>
    <mergeCell ref="A24:B24"/>
    <mergeCell ref="C24:E24"/>
    <mergeCell ref="F24:H24"/>
    <mergeCell ref="I24:J24"/>
    <mergeCell ref="A25:B25"/>
    <mergeCell ref="C25:E25"/>
    <mergeCell ref="F25:H25"/>
    <mergeCell ref="I25:J25"/>
    <mergeCell ref="A17:J17"/>
    <mergeCell ref="B18:J18"/>
    <mergeCell ref="B19:J19"/>
    <mergeCell ref="B20:J20"/>
    <mergeCell ref="B21:J21"/>
    <mergeCell ref="A22:J22"/>
    <mergeCell ref="B11:J11"/>
    <mergeCell ref="B12:J12"/>
    <mergeCell ref="A13:J13"/>
    <mergeCell ref="C14:J14"/>
    <mergeCell ref="C15:J15"/>
    <mergeCell ref="C16:J16"/>
    <mergeCell ref="A5:J5"/>
    <mergeCell ref="A6:J6"/>
    <mergeCell ref="A7:J7"/>
    <mergeCell ref="B8:J8"/>
    <mergeCell ref="B9:J9"/>
    <mergeCell ref="B10:J10"/>
    <mergeCell ref="B1:J1"/>
    <mergeCell ref="B2:C2"/>
    <mergeCell ref="D2:H2"/>
    <mergeCell ref="B3:C3"/>
    <mergeCell ref="D3:H3"/>
    <mergeCell ref="A4:J4"/>
  </mergeCells>
  <dataValidations count="16">
    <dataValidation allowBlank="1" showInputMessage="1" showErrorMessage="1" prompt="Monto presupuestado para el producto" sqref="D30:D31 F28:F31 D28 E29:E31 G29:H31"/>
    <dataValidation allowBlank="1" showInputMessage="1" showErrorMessage="1" prompt="Meta anual del indicador" sqref="E28 C28:C31 D29"/>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51:J52"/>
    <dataValidation allowBlank="1" showInputMessage="1" showErrorMessage="1" prompt="De existir desvío, explicar razones." sqref="B43:J43 B48:J48"/>
    <dataValidation allowBlank="1" showInputMessage="1" showErrorMessage="1" prompt="1. Describir lo plasmado en el presupuesto_x000a_2. Describir lo alcanzado en términos financieros y de producción " sqref="B42:J42 B47:J47"/>
    <dataValidation allowBlank="1" showInputMessage="1" showErrorMessage="1" prompt="¿En qué consiste el producto? su objetivo" sqref="B41:J41 B46:J46 C35:J35 B35:B36"/>
    <dataValidation allowBlank="1" showInputMessage="1" showErrorMessage="1" prompt="Nombre del producto" sqref="B34:J34 B40:J40 B44:J45"/>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 allowBlank="1" showInputMessage="1" showErrorMessage="1" prompt="Monto ejecutado en el trimestre" sqref="H28"/>
    <dataValidation allowBlank="1" showInputMessage="1" showErrorMessage="1" prompt="Meta alcanzada en el trimestre" sqref="G28"/>
    <dataValidation allowBlank="1" showInputMessage="1" showErrorMessage="1" prompt="Nombre del indicador" sqref="B28:B31"/>
    <dataValidation allowBlank="1" showInputMessage="1" showErrorMessage="1" prompt="Nombre de cada producto" sqref="A28:A31"/>
  </dataValidations>
  <printOptions horizontalCentered="1"/>
  <pageMargins left="0.31496062992125984" right="0.31496062992125984" top="0.55118110236220474" bottom="0.55118110236220474" header="0.31496062992125984" footer="0.31496062992125984"/>
  <pageSetup scale="7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ANUAL 2022</vt:lpstr>
      <vt:lpstr>'ANUAL 2022'!Área_de_impresión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Sawdy Yamel Ortiz Jiménez</dc:creator>
  <cp:lastModifiedBy>Sawdy Yamel Ortiz Jiménez</cp:lastModifiedBy>
  <dcterms:created xsi:type="dcterms:W3CDTF">2023-03-03T19:44:16Z</dcterms:created>
  <dcterms:modified xsi:type="dcterms:W3CDTF">2023-03-03T19:44:32Z</dcterms:modified>
</cp:coreProperties>
</file>